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UPPORTO DIREZIONE\BUDGET\"/>
    </mc:Choice>
  </mc:AlternateContent>
  <workbookProtection workbookAlgorithmName="SHA-512" workbookHashValue="OHOoTzt3ybKRv3F2F7Q28Ak2gZFaoPM6y0vXxBqlMe0GCoKBzPfGlmuy+s5zMXtWbmZf8pnn2w+SaH3rXsVL4g==" workbookSaltValue="rC9Jw6oGoTd0+mamkzwhKw==" workbookSpinCount="100000" lockStructure="1"/>
  <bookViews>
    <workbookView xWindow="0" yWindow="0" windowWidth="28800" windowHeight="12435"/>
  </bookViews>
  <sheets>
    <sheet name="Foglio1" sheetId="1" r:id="rId1"/>
    <sheet name="Foglio3" sheetId="3" r:id="rId2"/>
  </sheets>
  <definedNames>
    <definedName name="_xlnm.Print_Area" localSheetId="0">Foglio1!$A$3:$AN$102</definedName>
  </definedNames>
  <calcPr calcId="152511"/>
</workbook>
</file>

<file path=xl/calcChain.xml><?xml version="1.0" encoding="utf-8"?>
<calcChain xmlns="http://schemas.openxmlformats.org/spreadsheetml/2006/main">
  <c r="AM77" i="1" l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63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L30" i="1"/>
  <c r="AJ28" i="1"/>
  <c r="AJ27" i="1"/>
  <c r="AJ26" i="1"/>
  <c r="AJ25" i="1"/>
  <c r="AJ24" i="1"/>
  <c r="AL22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G30" i="1"/>
  <c r="AE28" i="1"/>
  <c r="AE27" i="1"/>
  <c r="AE26" i="1"/>
  <c r="AE25" i="1"/>
  <c r="AE24" i="1"/>
  <c r="AG22" i="1"/>
  <c r="AG56" i="1" s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AB30" i="1"/>
  <c r="Z28" i="1"/>
  <c r="Z27" i="1"/>
  <c r="Z26" i="1"/>
  <c r="Z25" i="1"/>
  <c r="Z24" i="1"/>
  <c r="AB22" i="1"/>
  <c r="AB56" i="1" s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W30" i="1"/>
  <c r="U28" i="1"/>
  <c r="U27" i="1"/>
  <c r="U26" i="1"/>
  <c r="U25" i="1"/>
  <c r="U24" i="1"/>
  <c r="W22" i="1"/>
  <c r="W56" i="1" s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R30" i="1"/>
  <c r="P28" i="1"/>
  <c r="P27" i="1"/>
  <c r="P26" i="1"/>
  <c r="P25" i="1"/>
  <c r="P24" i="1"/>
  <c r="R22" i="1"/>
  <c r="M30" i="1"/>
  <c r="M22" i="1"/>
  <c r="M56" i="1" s="1"/>
  <c r="H30" i="1"/>
  <c r="H22" i="1"/>
  <c r="K24" i="1"/>
  <c r="K25" i="1"/>
  <c r="K26" i="1"/>
  <c r="K27" i="1"/>
  <c r="K28" i="1"/>
  <c r="D22" i="1"/>
  <c r="D30" i="1"/>
  <c r="B30" i="1"/>
  <c r="H56" i="1" l="1"/>
  <c r="U30" i="1"/>
  <c r="R56" i="1"/>
  <c r="AE30" i="1"/>
  <c r="Z30" i="1"/>
  <c r="P30" i="1"/>
  <c r="AL56" i="1"/>
  <c r="AJ30" i="1"/>
  <c r="D56" i="1"/>
  <c r="C27" i="1"/>
  <c r="E27" i="1" s="1"/>
  <c r="I93" i="1"/>
  <c r="N93" i="1"/>
  <c r="S93" i="1"/>
  <c r="X93" i="1"/>
  <c r="AC93" i="1"/>
  <c r="AH93" i="1"/>
  <c r="AM93" i="1"/>
  <c r="D93" i="1"/>
  <c r="C6" i="1"/>
  <c r="F6" i="1"/>
  <c r="I6" i="1"/>
  <c r="N6" i="1" s="1"/>
  <c r="S6" i="1" s="1"/>
  <c r="X6" i="1" s="1"/>
  <c r="AC6" i="1" s="1"/>
  <c r="AH6" i="1" s="1"/>
  <c r="AM6" i="1" s="1"/>
  <c r="K6" i="1"/>
  <c r="P6" i="1"/>
  <c r="U6" i="1"/>
  <c r="Z6" i="1"/>
  <c r="AE6" i="1"/>
  <c r="AJ6" i="1"/>
  <c r="C7" i="1"/>
  <c r="F7" i="1"/>
  <c r="I7" i="1"/>
  <c r="N7" i="1" s="1"/>
  <c r="S7" i="1" s="1"/>
  <c r="K7" i="1"/>
  <c r="P7" i="1"/>
  <c r="U7" i="1"/>
  <c r="V7" i="1" s="1"/>
  <c r="Z7" i="1"/>
  <c r="AA7" i="1" s="1"/>
  <c r="AE7" i="1"/>
  <c r="AJ7" i="1"/>
  <c r="AK7" i="1" s="1"/>
  <c r="C8" i="1"/>
  <c r="E8" i="1" s="1"/>
  <c r="F8" i="1"/>
  <c r="I8" i="1"/>
  <c r="N8" i="1" s="1"/>
  <c r="S8" i="1" s="1"/>
  <c r="K8" i="1"/>
  <c r="L8" i="1" s="1"/>
  <c r="P8" i="1"/>
  <c r="Q8" i="1" s="1"/>
  <c r="U8" i="1"/>
  <c r="V8" i="1" s="1"/>
  <c r="Z8" i="1"/>
  <c r="AA8" i="1" s="1"/>
  <c r="AE8" i="1"/>
  <c r="AF8" i="1" s="1"/>
  <c r="AJ8" i="1"/>
  <c r="AK8" i="1" s="1"/>
  <c r="C9" i="1"/>
  <c r="F9" i="1"/>
  <c r="I9" i="1"/>
  <c r="K9" i="1"/>
  <c r="L9" i="1" s="1"/>
  <c r="P9" i="1"/>
  <c r="Q9" i="1" s="1"/>
  <c r="U9" i="1"/>
  <c r="V9" i="1" s="1"/>
  <c r="Z9" i="1"/>
  <c r="AA9" i="1" s="1"/>
  <c r="AE9" i="1"/>
  <c r="AF9" i="1" s="1"/>
  <c r="AJ9" i="1"/>
  <c r="AK9" i="1" s="1"/>
  <c r="C10" i="1"/>
  <c r="E10" i="1" s="1"/>
  <c r="F10" i="1"/>
  <c r="I10" i="1"/>
  <c r="K10" i="1"/>
  <c r="L10" i="1" s="1"/>
  <c r="N10" i="1"/>
  <c r="S10" i="1" s="1"/>
  <c r="P10" i="1"/>
  <c r="Q10" i="1" s="1"/>
  <c r="U10" i="1"/>
  <c r="V10" i="1" s="1"/>
  <c r="Z10" i="1"/>
  <c r="AA10" i="1" s="1"/>
  <c r="AE10" i="1"/>
  <c r="AF10" i="1" s="1"/>
  <c r="AJ10" i="1"/>
  <c r="AK10" i="1" s="1"/>
  <c r="C11" i="1"/>
  <c r="E11" i="1" s="1"/>
  <c r="F11" i="1"/>
  <c r="J11" i="1"/>
  <c r="K11" i="1"/>
  <c r="O11" i="1"/>
  <c r="P11" i="1"/>
  <c r="T11" i="1"/>
  <c r="U11" i="1"/>
  <c r="Y11" i="1"/>
  <c r="Z11" i="1"/>
  <c r="AD11" i="1"/>
  <c r="AE11" i="1"/>
  <c r="AI11" i="1"/>
  <c r="AJ11" i="1"/>
  <c r="AN11" i="1"/>
  <c r="C12" i="1"/>
  <c r="E12" i="1" s="1"/>
  <c r="F12" i="1"/>
  <c r="J12" i="1"/>
  <c r="K12" i="1"/>
  <c r="O12" i="1"/>
  <c r="P12" i="1"/>
  <c r="T12" i="1"/>
  <c r="U12" i="1"/>
  <c r="Y12" i="1"/>
  <c r="Z12" i="1"/>
  <c r="AD12" i="1"/>
  <c r="AE12" i="1"/>
  <c r="AI12" i="1"/>
  <c r="AJ12" i="1"/>
  <c r="AN12" i="1"/>
  <c r="C13" i="1"/>
  <c r="E13" i="1" s="1"/>
  <c r="F13" i="1"/>
  <c r="J13" i="1"/>
  <c r="K13" i="1"/>
  <c r="O13" i="1"/>
  <c r="P13" i="1"/>
  <c r="T13" i="1"/>
  <c r="U13" i="1"/>
  <c r="Y13" i="1"/>
  <c r="Z13" i="1"/>
  <c r="AD13" i="1"/>
  <c r="AE13" i="1"/>
  <c r="AI13" i="1"/>
  <c r="AJ13" i="1"/>
  <c r="AN13" i="1"/>
  <c r="C14" i="1"/>
  <c r="E14" i="1" s="1"/>
  <c r="F14" i="1"/>
  <c r="J14" i="1"/>
  <c r="K14" i="1"/>
  <c r="O14" i="1"/>
  <c r="P14" i="1"/>
  <c r="T14" i="1"/>
  <c r="U14" i="1"/>
  <c r="Y14" i="1"/>
  <c r="Z14" i="1"/>
  <c r="AD14" i="1"/>
  <c r="AE14" i="1"/>
  <c r="AI14" i="1"/>
  <c r="AJ14" i="1"/>
  <c r="AN14" i="1"/>
  <c r="C15" i="1"/>
  <c r="E15" i="1" s="1"/>
  <c r="F15" i="1"/>
  <c r="J15" i="1"/>
  <c r="K15" i="1"/>
  <c r="O15" i="1"/>
  <c r="P15" i="1"/>
  <c r="T15" i="1"/>
  <c r="U15" i="1"/>
  <c r="Y15" i="1"/>
  <c r="Z15" i="1"/>
  <c r="AD15" i="1"/>
  <c r="AE15" i="1"/>
  <c r="AI15" i="1"/>
  <c r="AJ15" i="1"/>
  <c r="AN15" i="1"/>
  <c r="C16" i="1"/>
  <c r="E16" i="1"/>
  <c r="F16" i="1"/>
  <c r="G16" i="1" s="1"/>
  <c r="I16" i="1"/>
  <c r="N16" i="1" s="1"/>
  <c r="S16" i="1" s="1"/>
  <c r="X16" i="1" s="1"/>
  <c r="AC16" i="1" s="1"/>
  <c r="AH16" i="1" s="1"/>
  <c r="AM16" i="1" s="1"/>
  <c r="K16" i="1"/>
  <c r="L16" i="1" s="1"/>
  <c r="P16" i="1"/>
  <c r="Q16" i="1" s="1"/>
  <c r="U16" i="1"/>
  <c r="V16" i="1" s="1"/>
  <c r="Z16" i="1"/>
  <c r="AA16" i="1" s="1"/>
  <c r="AE16" i="1"/>
  <c r="AF16" i="1" s="1"/>
  <c r="AJ16" i="1"/>
  <c r="AK16" i="1"/>
  <c r="B17" i="1"/>
  <c r="D17" i="1"/>
  <c r="D58" i="1" s="1"/>
  <c r="H17" i="1"/>
  <c r="H58" i="1" s="1"/>
  <c r="M17" i="1"/>
  <c r="M58" i="1" s="1"/>
  <c r="R17" i="1"/>
  <c r="W17" i="1"/>
  <c r="W58" i="1" s="1"/>
  <c r="AB17" i="1"/>
  <c r="AB58" i="1" s="1"/>
  <c r="AG17" i="1"/>
  <c r="AG58" i="1" s="1"/>
  <c r="AL17" i="1"/>
  <c r="B23" i="1"/>
  <c r="I23" i="1"/>
  <c r="N23" i="1" s="1"/>
  <c r="S23" i="1" s="1"/>
  <c r="C24" i="1"/>
  <c r="F24" i="1"/>
  <c r="I24" i="1"/>
  <c r="N24" i="1" s="1"/>
  <c r="C25" i="1"/>
  <c r="F25" i="1"/>
  <c r="I25" i="1"/>
  <c r="N25" i="1" s="1"/>
  <c r="C26" i="1"/>
  <c r="F26" i="1"/>
  <c r="I26" i="1"/>
  <c r="F27" i="1"/>
  <c r="I27" i="1"/>
  <c r="N27" i="1" s="1"/>
  <c r="C28" i="1"/>
  <c r="E28" i="1"/>
  <c r="F28" i="1"/>
  <c r="I28" i="1"/>
  <c r="N28" i="1" s="1"/>
  <c r="I31" i="1"/>
  <c r="N31" i="1" s="1"/>
  <c r="S31" i="1" s="1"/>
  <c r="C32" i="1"/>
  <c r="E32" i="1"/>
  <c r="F32" i="1"/>
  <c r="I32" i="1"/>
  <c r="K32" i="1"/>
  <c r="C33" i="1"/>
  <c r="E33" i="1" s="1"/>
  <c r="F33" i="1"/>
  <c r="I33" i="1"/>
  <c r="N33" i="1" s="1"/>
  <c r="S33" i="1" s="1"/>
  <c r="K33" i="1"/>
  <c r="C34" i="1"/>
  <c r="F34" i="1"/>
  <c r="I34" i="1"/>
  <c r="K34" i="1"/>
  <c r="C35" i="1"/>
  <c r="F35" i="1"/>
  <c r="I35" i="1"/>
  <c r="N35" i="1" s="1"/>
  <c r="S35" i="1" s="1"/>
  <c r="K35" i="1"/>
  <c r="C36" i="1"/>
  <c r="F36" i="1"/>
  <c r="I36" i="1"/>
  <c r="K36" i="1"/>
  <c r="C37" i="1"/>
  <c r="E37" i="1" s="1"/>
  <c r="F37" i="1"/>
  <c r="I37" i="1"/>
  <c r="N37" i="1" s="1"/>
  <c r="K37" i="1"/>
  <c r="C38" i="1"/>
  <c r="E38" i="1" s="1"/>
  <c r="F38" i="1"/>
  <c r="I38" i="1"/>
  <c r="N38" i="1" s="1"/>
  <c r="S38" i="1" s="1"/>
  <c r="K38" i="1"/>
  <c r="C39" i="1"/>
  <c r="E39" i="1" s="1"/>
  <c r="F39" i="1"/>
  <c r="I39" i="1"/>
  <c r="N39" i="1" s="1"/>
  <c r="S39" i="1" s="1"/>
  <c r="K39" i="1"/>
  <c r="C40" i="1"/>
  <c r="E40" i="1" s="1"/>
  <c r="F40" i="1"/>
  <c r="I40" i="1"/>
  <c r="K40" i="1"/>
  <c r="C41" i="1"/>
  <c r="E41" i="1" s="1"/>
  <c r="F41" i="1"/>
  <c r="I41" i="1"/>
  <c r="N41" i="1" s="1"/>
  <c r="S41" i="1" s="1"/>
  <c r="K41" i="1"/>
  <c r="C42" i="1"/>
  <c r="E42" i="1" s="1"/>
  <c r="F42" i="1"/>
  <c r="I42" i="1"/>
  <c r="K42" i="1"/>
  <c r="C43" i="1"/>
  <c r="E43" i="1" s="1"/>
  <c r="F43" i="1"/>
  <c r="I43" i="1"/>
  <c r="N43" i="1" s="1"/>
  <c r="S43" i="1" s="1"/>
  <c r="K43" i="1"/>
  <c r="C44" i="1"/>
  <c r="F44" i="1"/>
  <c r="I44" i="1"/>
  <c r="K44" i="1"/>
  <c r="C45" i="1"/>
  <c r="E45" i="1" s="1"/>
  <c r="F45" i="1"/>
  <c r="I45" i="1"/>
  <c r="N45" i="1" s="1"/>
  <c r="S45" i="1" s="1"/>
  <c r="K45" i="1"/>
  <c r="C46" i="1"/>
  <c r="E46" i="1" s="1"/>
  <c r="F46" i="1"/>
  <c r="I46" i="1"/>
  <c r="N46" i="1" s="1"/>
  <c r="S46" i="1" s="1"/>
  <c r="K46" i="1"/>
  <c r="C47" i="1"/>
  <c r="E47" i="1" s="1"/>
  <c r="F47" i="1"/>
  <c r="I47" i="1"/>
  <c r="N47" i="1" s="1"/>
  <c r="S47" i="1" s="1"/>
  <c r="K47" i="1"/>
  <c r="C48" i="1"/>
  <c r="E48" i="1" s="1"/>
  <c r="F48" i="1"/>
  <c r="I48" i="1"/>
  <c r="N48" i="1" s="1"/>
  <c r="S48" i="1" s="1"/>
  <c r="K48" i="1"/>
  <c r="C49" i="1"/>
  <c r="E49" i="1" s="1"/>
  <c r="F49" i="1"/>
  <c r="I49" i="1"/>
  <c r="N49" i="1" s="1"/>
  <c r="S49" i="1" s="1"/>
  <c r="K49" i="1"/>
  <c r="C50" i="1"/>
  <c r="E50" i="1" s="1"/>
  <c r="F50" i="1"/>
  <c r="I50" i="1"/>
  <c r="N50" i="1" s="1"/>
  <c r="S50" i="1" s="1"/>
  <c r="K50" i="1"/>
  <c r="C51" i="1"/>
  <c r="E51" i="1" s="1"/>
  <c r="F51" i="1"/>
  <c r="G51" i="1" s="1"/>
  <c r="I51" i="1"/>
  <c r="K51" i="1"/>
  <c r="N51" i="1"/>
  <c r="S51" i="1" s="1"/>
  <c r="C52" i="1"/>
  <c r="E52" i="1" s="1"/>
  <c r="F52" i="1"/>
  <c r="I52" i="1"/>
  <c r="N52" i="1" s="1"/>
  <c r="S52" i="1" s="1"/>
  <c r="K52" i="1"/>
  <c r="C53" i="1"/>
  <c r="E53" i="1" s="1"/>
  <c r="F53" i="1"/>
  <c r="I53" i="1"/>
  <c r="N53" i="1" s="1"/>
  <c r="S53" i="1" s="1"/>
  <c r="K53" i="1"/>
  <c r="C54" i="1"/>
  <c r="E54" i="1" s="1"/>
  <c r="F54" i="1"/>
  <c r="I54" i="1"/>
  <c r="K54" i="1"/>
  <c r="N54" i="1"/>
  <c r="S54" i="1" s="1"/>
  <c r="C55" i="1"/>
  <c r="E55" i="1" s="1"/>
  <c r="F55" i="1"/>
  <c r="I55" i="1"/>
  <c r="N55" i="1" s="1"/>
  <c r="S55" i="1" s="1"/>
  <c r="K55" i="1"/>
  <c r="AH78" i="1"/>
  <c r="N78" i="1"/>
  <c r="B78" i="1"/>
  <c r="C78" i="1"/>
  <c r="D78" i="1"/>
  <c r="G78" i="1"/>
  <c r="H78" i="1"/>
  <c r="L78" i="1"/>
  <c r="M78" i="1"/>
  <c r="Q78" i="1"/>
  <c r="R78" i="1"/>
  <c r="S78" i="1"/>
  <c r="V78" i="1"/>
  <c r="W78" i="1"/>
  <c r="X78" i="1"/>
  <c r="AA78" i="1"/>
  <c r="AB78" i="1"/>
  <c r="AF78" i="1"/>
  <c r="AG78" i="1"/>
  <c r="AK78" i="1"/>
  <c r="AL78" i="1"/>
  <c r="AM78" i="1"/>
  <c r="AM90" i="1" s="1"/>
  <c r="AM83" i="1" s="1"/>
  <c r="B90" i="1"/>
  <c r="B83" i="1" s="1"/>
  <c r="B93" i="1"/>
  <c r="X50" i="1" l="1"/>
  <c r="AC50" i="1" s="1"/>
  <c r="X48" i="1"/>
  <c r="AC48" i="1" s="1"/>
  <c r="X41" i="1"/>
  <c r="AC41" i="1" s="1"/>
  <c r="S37" i="1"/>
  <c r="X46" i="1"/>
  <c r="AC46" i="1" s="1"/>
  <c r="X38" i="1"/>
  <c r="AC38" i="1" s="1"/>
  <c r="S27" i="1"/>
  <c r="X55" i="1"/>
  <c r="AC55" i="1" s="1"/>
  <c r="X51" i="1"/>
  <c r="AC51" i="1" s="1"/>
  <c r="X45" i="1"/>
  <c r="AC45" i="1" s="1"/>
  <c r="G44" i="1"/>
  <c r="L44" i="1" s="1"/>
  <c r="Q44" i="1" s="1"/>
  <c r="V44" i="1" s="1"/>
  <c r="X23" i="1"/>
  <c r="J16" i="1"/>
  <c r="X52" i="1"/>
  <c r="AC52" i="1" s="1"/>
  <c r="P23" i="1"/>
  <c r="P22" i="1" s="1"/>
  <c r="P56" i="1" s="1"/>
  <c r="Z23" i="1"/>
  <c r="Z22" i="1" s="1"/>
  <c r="Z56" i="1" s="1"/>
  <c r="U23" i="1"/>
  <c r="U22" i="1" s="1"/>
  <c r="U56" i="1" s="1"/>
  <c r="AE23" i="1"/>
  <c r="AE22" i="1" s="1"/>
  <c r="AE56" i="1" s="1"/>
  <c r="K23" i="1"/>
  <c r="K22" i="1" s="1"/>
  <c r="AJ23" i="1"/>
  <c r="AJ22" i="1" s="1"/>
  <c r="AJ56" i="1" s="1"/>
  <c r="X54" i="1"/>
  <c r="AC54" i="1" s="1"/>
  <c r="J51" i="1"/>
  <c r="L51" i="1"/>
  <c r="Q51" i="1" s="1"/>
  <c r="V51" i="1" s="1"/>
  <c r="X49" i="1"/>
  <c r="AC49" i="1" s="1"/>
  <c r="X39" i="1"/>
  <c r="AC39" i="1" s="1"/>
  <c r="S28" i="1"/>
  <c r="X47" i="1"/>
  <c r="AC47" i="1" s="1"/>
  <c r="G27" i="1"/>
  <c r="L27" i="1" s="1"/>
  <c r="Q27" i="1" s="1"/>
  <c r="V27" i="1" s="1"/>
  <c r="AA27" i="1" s="1"/>
  <c r="AF27" i="1" s="1"/>
  <c r="AK27" i="1" s="1"/>
  <c r="X53" i="1"/>
  <c r="AC53" i="1" s="1"/>
  <c r="G32" i="1"/>
  <c r="L32" i="1" s="1"/>
  <c r="Q32" i="1" s="1"/>
  <c r="V32" i="1" s="1"/>
  <c r="S24" i="1"/>
  <c r="X43" i="1"/>
  <c r="AC43" i="1" s="1"/>
  <c r="G37" i="1"/>
  <c r="X35" i="1"/>
  <c r="AC35" i="1" s="1"/>
  <c r="X33" i="1"/>
  <c r="AC33" i="1" s="1"/>
  <c r="I30" i="1"/>
  <c r="X31" i="1"/>
  <c r="S25" i="1"/>
  <c r="N26" i="1"/>
  <c r="I22" i="1"/>
  <c r="N32" i="1"/>
  <c r="S32" i="1" s="1"/>
  <c r="T8" i="1"/>
  <c r="X8" i="1"/>
  <c r="B98" i="1"/>
  <c r="G49" i="1"/>
  <c r="O32" i="1"/>
  <c r="G26" i="1"/>
  <c r="G10" i="1"/>
  <c r="AM98" i="1"/>
  <c r="X90" i="1"/>
  <c r="X83" i="1" s="1"/>
  <c r="X98" i="1" s="1"/>
  <c r="G43" i="1"/>
  <c r="L43" i="1" s="1"/>
  <c r="Q43" i="1" s="1"/>
  <c r="V43" i="1" s="1"/>
  <c r="G41" i="1"/>
  <c r="J10" i="1"/>
  <c r="N90" i="1"/>
  <c r="N83" i="1" s="1"/>
  <c r="N98" i="1" s="1"/>
  <c r="AL58" i="1"/>
  <c r="R58" i="1"/>
  <c r="O8" i="1"/>
  <c r="AC78" i="1"/>
  <c r="AC90" i="1" s="1"/>
  <c r="AC83" i="1" s="1"/>
  <c r="AC98" i="1" s="1"/>
  <c r="I78" i="1"/>
  <c r="I90" i="1" s="1"/>
  <c r="I83" i="1" s="1"/>
  <c r="I98" i="1" s="1"/>
  <c r="X7" i="1"/>
  <c r="E7" i="1"/>
  <c r="G7" i="1"/>
  <c r="J7" i="1" s="1"/>
  <c r="C17" i="1"/>
  <c r="E17" i="1" s="1"/>
  <c r="G55" i="1"/>
  <c r="J44" i="1"/>
  <c r="G35" i="1"/>
  <c r="E35" i="1"/>
  <c r="E34" i="1"/>
  <c r="G34" i="1"/>
  <c r="L34" i="1" s="1"/>
  <c r="Q34" i="1" s="1"/>
  <c r="V34" i="1" s="1"/>
  <c r="E25" i="1"/>
  <c r="G25" i="1"/>
  <c r="Y16" i="1"/>
  <c r="T10" i="1"/>
  <c r="E9" i="1"/>
  <c r="G9" i="1"/>
  <c r="J9" i="1" s="1"/>
  <c r="O48" i="1"/>
  <c r="G53" i="1"/>
  <c r="G50" i="1"/>
  <c r="G48" i="1"/>
  <c r="L48" i="1" s="1"/>
  <c r="Q48" i="1" s="1"/>
  <c r="V48" i="1" s="1"/>
  <c r="G47" i="1"/>
  <c r="G46" i="1"/>
  <c r="L46" i="1" s="1"/>
  <c r="Q46" i="1" s="1"/>
  <c r="V46" i="1" s="1"/>
  <c r="G45" i="1"/>
  <c r="N40" i="1"/>
  <c r="B22" i="1"/>
  <c r="B56" i="1" s="1"/>
  <c r="C23" i="1"/>
  <c r="C22" i="1" s="1"/>
  <c r="F23" i="1"/>
  <c r="F22" i="1" s="1"/>
  <c r="AH90" i="1"/>
  <c r="AH83" i="1" s="1"/>
  <c r="AH98" i="1" s="1"/>
  <c r="S90" i="1"/>
  <c r="S83" i="1" s="1"/>
  <c r="S98" i="1" s="1"/>
  <c r="J46" i="1"/>
  <c r="E44" i="1"/>
  <c r="AN16" i="1"/>
  <c r="X10" i="1"/>
  <c r="O10" i="1"/>
  <c r="N9" i="1"/>
  <c r="O9" i="1" s="1"/>
  <c r="I17" i="1"/>
  <c r="G6" i="1"/>
  <c r="AD16" i="1"/>
  <c r="O16" i="1"/>
  <c r="G8" i="1"/>
  <c r="J8" i="1" s="1"/>
  <c r="E6" i="1"/>
  <c r="G42" i="1"/>
  <c r="E26" i="1"/>
  <c r="G40" i="1"/>
  <c r="G39" i="1"/>
  <c r="G38" i="1"/>
  <c r="AI16" i="1"/>
  <c r="T16" i="1"/>
  <c r="Y7" i="1"/>
  <c r="G52" i="1"/>
  <c r="AJ17" i="1"/>
  <c r="N44" i="1"/>
  <c r="S44" i="1" s="1"/>
  <c r="N36" i="1"/>
  <c r="S36" i="1" s="1"/>
  <c r="K17" i="1"/>
  <c r="L7" i="1"/>
  <c r="P17" i="1"/>
  <c r="G54" i="1"/>
  <c r="N42" i="1"/>
  <c r="S42" i="1" s="1"/>
  <c r="N34" i="1"/>
  <c r="S34" i="1" s="1"/>
  <c r="E24" i="1"/>
  <c r="G24" i="1"/>
  <c r="L24" i="1" s="1"/>
  <c r="Q24" i="1" s="1"/>
  <c r="V24" i="1" s="1"/>
  <c r="AA24" i="1" s="1"/>
  <c r="AF24" i="1" s="1"/>
  <c r="AK24" i="1" s="1"/>
  <c r="E23" i="1"/>
  <c r="AE17" i="1"/>
  <c r="AF7" i="1"/>
  <c r="Q7" i="1"/>
  <c r="E36" i="1"/>
  <c r="G36" i="1"/>
  <c r="G33" i="1"/>
  <c r="G28" i="1"/>
  <c r="U17" i="1"/>
  <c r="Z17" i="1"/>
  <c r="F17" i="1"/>
  <c r="E78" i="1"/>
  <c r="O24" i="1" l="1"/>
  <c r="J34" i="1"/>
  <c r="O51" i="1"/>
  <c r="J27" i="1"/>
  <c r="J32" i="1"/>
  <c r="O46" i="1"/>
  <c r="X36" i="1"/>
  <c r="AC36" i="1" s="1"/>
  <c r="J42" i="1"/>
  <c r="L42" i="1"/>
  <c r="Q42" i="1" s="1"/>
  <c r="V42" i="1" s="1"/>
  <c r="J47" i="1"/>
  <c r="L47" i="1"/>
  <c r="J25" i="1"/>
  <c r="L25" i="1"/>
  <c r="J26" i="1"/>
  <c r="L26" i="1"/>
  <c r="Q26" i="1" s="1"/>
  <c r="V26" i="1" s="1"/>
  <c r="AA26" i="1" s="1"/>
  <c r="AF26" i="1" s="1"/>
  <c r="AK26" i="1" s="1"/>
  <c r="J37" i="1"/>
  <c r="L37" i="1"/>
  <c r="X28" i="1"/>
  <c r="AH55" i="1"/>
  <c r="AM55" i="1" s="1"/>
  <c r="AH48" i="1"/>
  <c r="AM48" i="1" s="1"/>
  <c r="J36" i="1"/>
  <c r="L36" i="1"/>
  <c r="Q36" i="1" s="1"/>
  <c r="V36" i="1" s="1"/>
  <c r="T44" i="1"/>
  <c r="X44" i="1"/>
  <c r="AC44" i="1" s="1"/>
  <c r="J40" i="1"/>
  <c r="L40" i="1"/>
  <c r="Q40" i="1" s="1"/>
  <c r="V40" i="1" s="1"/>
  <c r="Y48" i="1"/>
  <c r="AA48" i="1"/>
  <c r="AF48" i="1" s="1"/>
  <c r="J35" i="1"/>
  <c r="L35" i="1"/>
  <c r="AH43" i="1"/>
  <c r="AM43" i="1" s="1"/>
  <c r="Y32" i="1"/>
  <c r="AA32" i="1"/>
  <c r="AF32" i="1" s="1"/>
  <c r="X37" i="1"/>
  <c r="AC37" i="1" s="1"/>
  <c r="T34" i="1"/>
  <c r="X34" i="1"/>
  <c r="AC34" i="1" s="1"/>
  <c r="J6" i="1"/>
  <c r="L6" i="1"/>
  <c r="J48" i="1"/>
  <c r="E22" i="1"/>
  <c r="J45" i="1"/>
  <c r="L45" i="1"/>
  <c r="J50" i="1"/>
  <c r="L50" i="1"/>
  <c r="AA34" i="1"/>
  <c r="AF34" i="1" s="1"/>
  <c r="J49" i="1"/>
  <c r="L49" i="1"/>
  <c r="X25" i="1"/>
  <c r="AH35" i="1"/>
  <c r="AM35" i="1" s="1"/>
  <c r="T43" i="1"/>
  <c r="AH53" i="1"/>
  <c r="AM53" i="1" s="1"/>
  <c r="AH47" i="1"/>
  <c r="AM47" i="1" s="1"/>
  <c r="AH39" i="1"/>
  <c r="AM39" i="1" s="1"/>
  <c r="Y51" i="1"/>
  <c r="AA51" i="1"/>
  <c r="AF51" i="1" s="1"/>
  <c r="AH52" i="1"/>
  <c r="AM52" i="1" s="1"/>
  <c r="AH51" i="1"/>
  <c r="AM51" i="1" s="1"/>
  <c r="T27" i="1"/>
  <c r="X27" i="1"/>
  <c r="AH46" i="1"/>
  <c r="AM46" i="1" s="1"/>
  <c r="AH41" i="1"/>
  <c r="AM41" i="1" s="1"/>
  <c r="AH50" i="1"/>
  <c r="AM50" i="1" s="1"/>
  <c r="J33" i="1"/>
  <c r="L33" i="1"/>
  <c r="J54" i="1"/>
  <c r="L54" i="1"/>
  <c r="J39" i="1"/>
  <c r="L39" i="1"/>
  <c r="O40" i="1"/>
  <c r="S40" i="1"/>
  <c r="S30" i="1" s="1"/>
  <c r="Y43" i="1"/>
  <c r="AA43" i="1"/>
  <c r="AF43" i="1" s="1"/>
  <c r="AH33" i="1"/>
  <c r="AM33" i="1" s="1"/>
  <c r="AH49" i="1"/>
  <c r="AM49" i="1" s="1"/>
  <c r="AH54" i="1"/>
  <c r="AM54" i="1" s="1"/>
  <c r="AH45" i="1"/>
  <c r="AM45" i="1" s="1"/>
  <c r="AH38" i="1"/>
  <c r="AM38" i="1" s="1"/>
  <c r="O43" i="1"/>
  <c r="J55" i="1"/>
  <c r="L55" i="1"/>
  <c r="AC31" i="1"/>
  <c r="AC23" i="1"/>
  <c r="T48" i="1"/>
  <c r="J28" i="1"/>
  <c r="L28" i="1"/>
  <c r="T42" i="1"/>
  <c r="X42" i="1"/>
  <c r="AC42" i="1" s="1"/>
  <c r="J52" i="1"/>
  <c r="L52" i="1"/>
  <c r="J38" i="1"/>
  <c r="L38" i="1"/>
  <c r="Y46" i="1"/>
  <c r="AA46" i="1"/>
  <c r="AF46" i="1" s="1"/>
  <c r="J53" i="1"/>
  <c r="L53" i="1"/>
  <c r="J43" i="1"/>
  <c r="J41" i="1"/>
  <c r="L41" i="1"/>
  <c r="T32" i="1"/>
  <c r="X32" i="1"/>
  <c r="AC32" i="1" s="1"/>
  <c r="T24" i="1"/>
  <c r="X24" i="1"/>
  <c r="Y44" i="1"/>
  <c r="AA44" i="1"/>
  <c r="AF44" i="1" s="1"/>
  <c r="T51" i="1"/>
  <c r="O27" i="1"/>
  <c r="T46" i="1"/>
  <c r="I56" i="1"/>
  <c r="I58" i="1" s="1"/>
  <c r="I100" i="1" s="1"/>
  <c r="I102" i="1" s="1"/>
  <c r="S26" i="1"/>
  <c r="O26" i="1"/>
  <c r="N22" i="1"/>
  <c r="N30" i="1"/>
  <c r="Y8" i="1"/>
  <c r="AC8" i="1"/>
  <c r="G23" i="1"/>
  <c r="G17" i="1"/>
  <c r="J17" i="1" s="1"/>
  <c r="S9" i="1"/>
  <c r="N17" i="1"/>
  <c r="Y10" i="1"/>
  <c r="AC10" i="1"/>
  <c r="AC7" i="1"/>
  <c r="D90" i="1"/>
  <c r="D83" i="1" s="1"/>
  <c r="D98" i="1" s="1"/>
  <c r="O34" i="1"/>
  <c r="T7" i="1"/>
  <c r="O36" i="1"/>
  <c r="O7" i="1"/>
  <c r="L17" i="1"/>
  <c r="O44" i="1"/>
  <c r="J24" i="1"/>
  <c r="Y34" i="1" l="1"/>
  <c r="AK44" i="1"/>
  <c r="Q41" i="1"/>
  <c r="O41" i="1"/>
  <c r="AH23" i="1"/>
  <c r="AK34" i="1"/>
  <c r="Q45" i="1"/>
  <c r="O45" i="1"/>
  <c r="Q25" i="1"/>
  <c r="O25" i="1"/>
  <c r="AI46" i="1"/>
  <c r="AK46" i="1"/>
  <c r="AN46" i="1" s="1"/>
  <c r="Q28" i="1"/>
  <c r="O28" i="1"/>
  <c r="Q6" i="1"/>
  <c r="O6" i="1"/>
  <c r="AD44" i="1"/>
  <c r="AH44" i="1"/>
  <c r="AM44" i="1" s="1"/>
  <c r="O42" i="1"/>
  <c r="AD32" i="1"/>
  <c r="AH32" i="1"/>
  <c r="AM32" i="1" s="1"/>
  <c r="AD46" i="1"/>
  <c r="AD51" i="1"/>
  <c r="Q49" i="1"/>
  <c r="O49" i="1"/>
  <c r="Q50" i="1"/>
  <c r="O50" i="1"/>
  <c r="AD43" i="1"/>
  <c r="AD48" i="1"/>
  <c r="Q47" i="1"/>
  <c r="O47" i="1"/>
  <c r="AH36" i="1"/>
  <c r="AM36" i="1" s="1"/>
  <c r="AH31" i="1"/>
  <c r="AC30" i="1"/>
  <c r="AC25" i="1"/>
  <c r="Y42" i="1"/>
  <c r="AA42" i="1"/>
  <c r="AF42" i="1" s="1"/>
  <c r="Q52" i="1"/>
  <c r="O52" i="1"/>
  <c r="Q55" i="1"/>
  <c r="O55" i="1"/>
  <c r="T40" i="1"/>
  <c r="X40" i="1"/>
  <c r="AC40" i="1" s="1"/>
  <c r="Q54" i="1"/>
  <c r="O54" i="1"/>
  <c r="AI51" i="1"/>
  <c r="AK51" i="1"/>
  <c r="AN51" i="1" s="1"/>
  <c r="AH37" i="1"/>
  <c r="AM37" i="1" s="1"/>
  <c r="AI48" i="1"/>
  <c r="AK48" i="1"/>
  <c r="AN48" i="1" s="1"/>
  <c r="AC28" i="1"/>
  <c r="J23" i="1"/>
  <c r="G22" i="1"/>
  <c r="L23" i="1"/>
  <c r="Y24" i="1"/>
  <c r="AC24" i="1"/>
  <c r="Q53" i="1"/>
  <c r="O53" i="1"/>
  <c r="Q38" i="1"/>
  <c r="O38" i="1"/>
  <c r="AH42" i="1"/>
  <c r="AM42" i="1" s="1"/>
  <c r="X30" i="1"/>
  <c r="AI43" i="1"/>
  <c r="AK43" i="1"/>
  <c r="AN43" i="1" s="1"/>
  <c r="Q39" i="1"/>
  <c r="O39" i="1"/>
  <c r="Q33" i="1"/>
  <c r="O33" i="1"/>
  <c r="Y27" i="1"/>
  <c r="AC27" i="1"/>
  <c r="AD34" i="1"/>
  <c r="AH34" i="1"/>
  <c r="AM34" i="1" s="1"/>
  <c r="AK32" i="1"/>
  <c r="Q35" i="1"/>
  <c r="O35" i="1"/>
  <c r="Y40" i="1"/>
  <c r="AA40" i="1"/>
  <c r="AF40" i="1" s="1"/>
  <c r="Y36" i="1"/>
  <c r="AA36" i="1"/>
  <c r="AF36" i="1" s="1"/>
  <c r="Q37" i="1"/>
  <c r="O37" i="1"/>
  <c r="T36" i="1"/>
  <c r="T26" i="1"/>
  <c r="X26" i="1"/>
  <c r="S22" i="1"/>
  <c r="N56" i="1"/>
  <c r="N58" i="1" s="1"/>
  <c r="N100" i="1" s="1"/>
  <c r="N102" i="1" s="1"/>
  <c r="O17" i="1"/>
  <c r="AD8" i="1"/>
  <c r="AH8" i="1"/>
  <c r="X9" i="1"/>
  <c r="S17" i="1"/>
  <c r="T9" i="1"/>
  <c r="AD10" i="1"/>
  <c r="AH10" i="1"/>
  <c r="D100" i="1"/>
  <c r="D102" i="1" s="1"/>
  <c r="AH7" i="1"/>
  <c r="AD7" i="1"/>
  <c r="AI34" i="1" l="1"/>
  <c r="AN44" i="1"/>
  <c r="AD36" i="1"/>
  <c r="AK40" i="1"/>
  <c r="AN40" i="1" s="1"/>
  <c r="AD27" i="1"/>
  <c r="AH27" i="1"/>
  <c r="V38" i="1"/>
  <c r="T38" i="1"/>
  <c r="V49" i="1"/>
  <c r="T49" i="1"/>
  <c r="V28" i="1"/>
  <c r="T28" i="1"/>
  <c r="V39" i="1"/>
  <c r="T39" i="1"/>
  <c r="AH28" i="1"/>
  <c r="AI42" i="1"/>
  <c r="AK42" i="1"/>
  <c r="AN42" i="1" s="1"/>
  <c r="AI36" i="1"/>
  <c r="AK36" i="1"/>
  <c r="AN36" i="1" s="1"/>
  <c r="AD42" i="1"/>
  <c r="V53" i="1"/>
  <c r="T53" i="1"/>
  <c r="Q23" i="1"/>
  <c r="L22" i="1"/>
  <c r="O23" i="1"/>
  <c r="V54" i="1"/>
  <c r="T54" i="1"/>
  <c r="V55" i="1"/>
  <c r="T55" i="1"/>
  <c r="AH30" i="1"/>
  <c r="AM31" i="1"/>
  <c r="V6" i="1"/>
  <c r="T6" i="1"/>
  <c r="Q17" i="1"/>
  <c r="T17" i="1" s="1"/>
  <c r="V45" i="1"/>
  <c r="T45" i="1"/>
  <c r="AM23" i="1"/>
  <c r="AI44" i="1"/>
  <c r="AN32" i="1"/>
  <c r="V52" i="1"/>
  <c r="T52" i="1"/>
  <c r="V25" i="1"/>
  <c r="T25" i="1"/>
  <c r="V41" i="1"/>
  <c r="T41" i="1"/>
  <c r="V37" i="1"/>
  <c r="T37" i="1"/>
  <c r="AI32" i="1"/>
  <c r="V35" i="1"/>
  <c r="T35" i="1"/>
  <c r="V33" i="1"/>
  <c r="T33" i="1"/>
  <c r="AD24" i="1"/>
  <c r="AH24" i="1"/>
  <c r="J22" i="1"/>
  <c r="AD40" i="1"/>
  <c r="AH40" i="1"/>
  <c r="AM40" i="1" s="1"/>
  <c r="AH25" i="1"/>
  <c r="V47" i="1"/>
  <c r="T47" i="1"/>
  <c r="V50" i="1"/>
  <c r="T50" i="1"/>
  <c r="AN34" i="1"/>
  <c r="Y26" i="1"/>
  <c r="AC26" i="1"/>
  <c r="X22" i="1"/>
  <c r="S56" i="1"/>
  <c r="S58" i="1" s="1"/>
  <c r="S100" i="1" s="1"/>
  <c r="S102" i="1" s="1"/>
  <c r="AI8" i="1"/>
  <c r="AM8" i="1"/>
  <c r="AN8" i="1" s="1"/>
  <c r="AM7" i="1"/>
  <c r="AI7" i="1"/>
  <c r="AI10" i="1"/>
  <c r="AM10" i="1"/>
  <c r="AN10" i="1" s="1"/>
  <c r="AC9" i="1"/>
  <c r="Y9" i="1"/>
  <c r="X17" i="1"/>
  <c r="Y47" i="1" l="1"/>
  <c r="AA47" i="1"/>
  <c r="Y35" i="1"/>
  <c r="AA35" i="1"/>
  <c r="AM30" i="1"/>
  <c r="Q22" i="1"/>
  <c r="V23" i="1"/>
  <c r="T23" i="1"/>
  <c r="AM28" i="1"/>
  <c r="Y49" i="1"/>
  <c r="AA49" i="1"/>
  <c r="AI27" i="1"/>
  <c r="AM27" i="1"/>
  <c r="AN27" i="1" s="1"/>
  <c r="AM25" i="1"/>
  <c r="Y41" i="1"/>
  <c r="AA41" i="1"/>
  <c r="Y52" i="1"/>
  <c r="AA52" i="1"/>
  <c r="Y54" i="1"/>
  <c r="AA54" i="1"/>
  <c r="Y50" i="1"/>
  <c r="AA50" i="1"/>
  <c r="Y33" i="1"/>
  <c r="AA33" i="1"/>
  <c r="AA6" i="1"/>
  <c r="V17" i="1"/>
  <c r="Y17" i="1" s="1"/>
  <c r="Y6" i="1"/>
  <c r="Y53" i="1"/>
  <c r="AA53" i="1"/>
  <c r="AA28" i="1"/>
  <c r="Y28" i="1"/>
  <c r="AI24" i="1"/>
  <c r="AM24" i="1"/>
  <c r="AN24" i="1" s="1"/>
  <c r="Y37" i="1"/>
  <c r="AA37" i="1"/>
  <c r="AA25" i="1"/>
  <c r="Y25" i="1"/>
  <c r="Y45" i="1"/>
  <c r="AA45" i="1"/>
  <c r="Y55" i="1"/>
  <c r="AA55" i="1"/>
  <c r="O22" i="1"/>
  <c r="Y39" i="1"/>
  <c r="AA39" i="1"/>
  <c r="Y38" i="1"/>
  <c r="AA38" i="1"/>
  <c r="AI40" i="1"/>
  <c r="X56" i="1"/>
  <c r="AD26" i="1"/>
  <c r="AH26" i="1"/>
  <c r="AC22" i="1"/>
  <c r="AH9" i="1"/>
  <c r="AD9" i="1"/>
  <c r="AC17" i="1"/>
  <c r="AN7" i="1"/>
  <c r="AF39" i="1" l="1"/>
  <c r="AD39" i="1"/>
  <c r="AF55" i="1"/>
  <c r="AD55" i="1"/>
  <c r="AF28" i="1"/>
  <c r="AD28" i="1"/>
  <c r="AF50" i="1"/>
  <c r="AD50" i="1"/>
  <c r="AF41" i="1"/>
  <c r="AD41" i="1"/>
  <c r="T22" i="1"/>
  <c r="AF35" i="1"/>
  <c r="AD35" i="1"/>
  <c r="AF25" i="1"/>
  <c r="AD25" i="1"/>
  <c r="AF53" i="1"/>
  <c r="AD53" i="1"/>
  <c r="AF6" i="1"/>
  <c r="AA17" i="1"/>
  <c r="AD17" i="1" s="1"/>
  <c r="AD6" i="1"/>
  <c r="AF38" i="1"/>
  <c r="AD38" i="1"/>
  <c r="AF45" i="1"/>
  <c r="AD45" i="1"/>
  <c r="AF37" i="1"/>
  <c r="AD37" i="1"/>
  <c r="AF33" i="1"/>
  <c r="AD33" i="1"/>
  <c r="AF52" i="1"/>
  <c r="AD52" i="1"/>
  <c r="AF49" i="1"/>
  <c r="AD49" i="1"/>
  <c r="AF47" i="1"/>
  <c r="AD47" i="1"/>
  <c r="X58" i="1"/>
  <c r="X100" i="1" s="1"/>
  <c r="X102" i="1" s="1"/>
  <c r="AF54" i="1"/>
  <c r="AD54" i="1"/>
  <c r="V22" i="1"/>
  <c r="AA23" i="1"/>
  <c r="Y23" i="1"/>
  <c r="AC56" i="1"/>
  <c r="AI26" i="1"/>
  <c r="AM26" i="1"/>
  <c r="AH22" i="1"/>
  <c r="AM9" i="1"/>
  <c r="AI9" i="1"/>
  <c r="AH17" i="1"/>
  <c r="AC58" i="1"/>
  <c r="AC100" i="1" s="1"/>
  <c r="AC102" i="1" s="1"/>
  <c r="AA22" i="1" l="1"/>
  <c r="AF23" i="1"/>
  <c r="AD23" i="1"/>
  <c r="AI49" i="1"/>
  <c r="AK49" i="1"/>
  <c r="AN49" i="1" s="1"/>
  <c r="AI53" i="1"/>
  <c r="AK53" i="1"/>
  <c r="AN53" i="1" s="1"/>
  <c r="AI50" i="1"/>
  <c r="AK50" i="1"/>
  <c r="AN50" i="1" s="1"/>
  <c r="AI55" i="1"/>
  <c r="AK55" i="1"/>
  <c r="AN55" i="1" s="1"/>
  <c r="Y22" i="1"/>
  <c r="AI33" i="1"/>
  <c r="AK33" i="1"/>
  <c r="AN33" i="1" s="1"/>
  <c r="AI45" i="1"/>
  <c r="AK45" i="1"/>
  <c r="AN45" i="1" s="1"/>
  <c r="AI35" i="1"/>
  <c r="AK35" i="1"/>
  <c r="AN35" i="1" s="1"/>
  <c r="AI47" i="1"/>
  <c r="AK47" i="1"/>
  <c r="AN47" i="1" s="1"/>
  <c r="AK6" i="1"/>
  <c r="AI6" i="1"/>
  <c r="AF17" i="1"/>
  <c r="AK25" i="1"/>
  <c r="AN25" i="1" s="1"/>
  <c r="AI25" i="1"/>
  <c r="AI41" i="1"/>
  <c r="AK41" i="1"/>
  <c r="AN41" i="1" s="1"/>
  <c r="AK28" i="1"/>
  <c r="AN28" i="1" s="1"/>
  <c r="AI28" i="1"/>
  <c r="AI39" i="1"/>
  <c r="AK39" i="1"/>
  <c r="AN39" i="1" s="1"/>
  <c r="AI17" i="1"/>
  <c r="AI54" i="1"/>
  <c r="AK54" i="1"/>
  <c r="AN54" i="1" s="1"/>
  <c r="AI52" i="1"/>
  <c r="AK52" i="1"/>
  <c r="AN52" i="1" s="1"/>
  <c r="AI37" i="1"/>
  <c r="AK37" i="1"/>
  <c r="AN37" i="1" s="1"/>
  <c r="AI38" i="1"/>
  <c r="AK38" i="1"/>
  <c r="AN38" i="1" s="1"/>
  <c r="AH56" i="1"/>
  <c r="AN26" i="1"/>
  <c r="AM22" i="1"/>
  <c r="AN9" i="1"/>
  <c r="AM17" i="1"/>
  <c r="AN6" i="1" l="1"/>
  <c r="AK17" i="1"/>
  <c r="AN17" i="1" s="1"/>
  <c r="AF22" i="1"/>
  <c r="AK23" i="1"/>
  <c r="AI23" i="1"/>
  <c r="AD22" i="1"/>
  <c r="AM56" i="1"/>
  <c r="AH58" i="1"/>
  <c r="AH100" i="1" s="1"/>
  <c r="AH102" i="1" s="1"/>
  <c r="AK22" i="1" l="1"/>
  <c r="AN23" i="1"/>
  <c r="AI22" i="1"/>
  <c r="AM58" i="1"/>
  <c r="AM100" i="1" s="1"/>
  <c r="AM102" i="1" s="1"/>
  <c r="AN22" i="1" l="1"/>
  <c r="F31" i="1"/>
  <c r="K31" i="1"/>
  <c r="K30" i="1" s="1"/>
  <c r="K56" i="1" s="1"/>
  <c r="U58" i="1"/>
  <c r="Z58" i="1"/>
  <c r="C31" i="1"/>
  <c r="B58" i="1"/>
  <c r="B100" i="1" s="1"/>
  <c r="B102" i="1" s="1"/>
  <c r="P58" i="1"/>
  <c r="E31" i="1" l="1"/>
  <c r="C30" i="1"/>
  <c r="F30" i="1"/>
  <c r="F56" i="1" s="1"/>
  <c r="F58" i="1" s="1"/>
  <c r="G31" i="1"/>
  <c r="AE58" i="1"/>
  <c r="K58" i="1"/>
  <c r="AJ58" i="1"/>
  <c r="E30" i="1" l="1"/>
  <c r="C56" i="1"/>
  <c r="J31" i="1"/>
  <c r="L31" i="1"/>
  <c r="G30" i="1"/>
  <c r="Q31" i="1" l="1"/>
  <c r="L30" i="1"/>
  <c r="O31" i="1"/>
  <c r="C58" i="1"/>
  <c r="E56" i="1"/>
  <c r="J30" i="1"/>
  <c r="G56" i="1"/>
  <c r="J56" i="1" l="1"/>
  <c r="G58" i="1"/>
  <c r="O30" i="1"/>
  <c r="L56" i="1"/>
  <c r="Q30" i="1"/>
  <c r="V31" i="1"/>
  <c r="T31" i="1"/>
  <c r="O56" i="1" l="1"/>
  <c r="L58" i="1"/>
  <c r="V30" i="1"/>
  <c r="AA31" i="1"/>
  <c r="Y31" i="1"/>
  <c r="T30" i="1"/>
  <c r="Q56" i="1"/>
  <c r="AA30" i="1" l="1"/>
  <c r="AF31" i="1"/>
  <c r="AD31" i="1"/>
  <c r="Y30" i="1"/>
  <c r="V56" i="1"/>
  <c r="T56" i="1"/>
  <c r="Q58" i="1"/>
  <c r="AF30" i="1" l="1"/>
  <c r="AK31" i="1"/>
  <c r="AI31" i="1"/>
  <c r="Y56" i="1"/>
  <c r="V58" i="1"/>
  <c r="AD30" i="1"/>
  <c r="AA56" i="1"/>
  <c r="AD56" i="1" l="1"/>
  <c r="AA58" i="1"/>
  <c r="AK30" i="1"/>
  <c r="AN31" i="1"/>
  <c r="AI30" i="1"/>
  <c r="AF56" i="1"/>
  <c r="AN30" i="1" l="1"/>
  <c r="AK56" i="1"/>
  <c r="AI56" i="1"/>
  <c r="AF58" i="1"/>
  <c r="AN56" i="1" l="1"/>
  <c r="AK58" i="1"/>
</calcChain>
</file>

<file path=xl/sharedStrings.xml><?xml version="1.0" encoding="utf-8"?>
<sst xmlns="http://schemas.openxmlformats.org/spreadsheetml/2006/main" count="198" uniqueCount="71">
  <si>
    <t xml:space="preserve">DESCRIZIONE </t>
  </si>
  <si>
    <t>SETTEMBRE</t>
  </si>
  <si>
    <t>OTTOBRE</t>
  </si>
  <si>
    <t>NOVEMBRE</t>
  </si>
  <si>
    <t>POSIZIONE FINANZIARIA LORDA</t>
  </si>
  <si>
    <t>POSIZIONE FINANZIARIA NETTA</t>
  </si>
  <si>
    <t>GIUDIZIO</t>
  </si>
  <si>
    <t>INCASSI</t>
  </si>
  <si>
    <t>ULTIMO ESERCIZIO</t>
  </si>
  <si>
    <t>GENNAIO - MAGGIO</t>
  </si>
  <si>
    <t>BUDGET</t>
  </si>
  <si>
    <t>DIFFERENZA %</t>
  </si>
  <si>
    <t>GIUGNO</t>
  </si>
  <si>
    <t>LUGLIO</t>
  </si>
  <si>
    <t>AGOSTO</t>
  </si>
  <si>
    <t>DICEMBRE</t>
  </si>
  <si>
    <t>COSTI</t>
  </si>
  <si>
    <t>TOTALE MENSILE INCASSI</t>
  </si>
  <si>
    <t>TOTALE MENSILE COSTI</t>
  </si>
  <si>
    <t xml:space="preserve">A) COSTI VARIABILI </t>
  </si>
  <si>
    <t>B) COSTI FISSI</t>
  </si>
  <si>
    <t>SITUAZIONE BANCHE</t>
  </si>
  <si>
    <t>Banca A</t>
  </si>
  <si>
    <t>Banca B</t>
  </si>
  <si>
    <t>Banca C</t>
  </si>
  <si>
    <t>Banca D</t>
  </si>
  <si>
    <t>FIDO</t>
  </si>
  <si>
    <t>IMPIEGHI E FONTI</t>
  </si>
  <si>
    <t>1) IMPIEGHI A BREVE TERMINE</t>
  </si>
  <si>
    <t>2) FONTI A BREVE TERMINE</t>
  </si>
  <si>
    <t>BUDGET MENSILE</t>
  </si>
  <si>
    <t>CONSUNTIVO MENSILE</t>
  </si>
  <si>
    <t>31/12 DEL ULTIMO ESERCIZIO</t>
  </si>
  <si>
    <t>SALDO MESE</t>
  </si>
  <si>
    <t>SALDO CT, CORRENTE</t>
  </si>
  <si>
    <t>FINANZIA-MENTI</t>
  </si>
  <si>
    <t>TOTALE MENSILE IMPIEGHI  - FONTI</t>
  </si>
  <si>
    <t xml:space="preserve">TOTALE MENSILE </t>
  </si>
  <si>
    <t>BUDGET A REPORTO</t>
  </si>
  <si>
    <t>CONSUNTIVO A REPORTO</t>
  </si>
  <si>
    <t>Fatturato / Incassi</t>
  </si>
  <si>
    <t>SALDO FINANZIARIO</t>
  </si>
  <si>
    <t xml:space="preserve">     1. Materie prime e merci</t>
  </si>
  <si>
    <t xml:space="preserve">     2. Gas, acqua, telefono / costi prod</t>
  </si>
  <si>
    <t xml:space="preserve">     3. Carburanti</t>
  </si>
  <si>
    <t xml:space="preserve">     4. Spese di manutenzione</t>
  </si>
  <si>
    <t xml:space="preserve">     5. Imposta sul reddito</t>
  </si>
  <si>
    <t xml:space="preserve">     6. Consumi</t>
  </si>
  <si>
    <t xml:space="preserve">     1. Energia elettrica</t>
  </si>
  <si>
    <t xml:space="preserve">     2. Riscaldamento</t>
  </si>
  <si>
    <t xml:space="preserve">     3. Spese amministrative e di consulenza</t>
  </si>
  <si>
    <t xml:space="preserve">     4. Ammortamenti</t>
  </si>
  <si>
    <t xml:space="preserve">     5. Affitti</t>
  </si>
  <si>
    <t xml:space="preserve">     6. Costo personale</t>
  </si>
  <si>
    <t xml:space="preserve">     7. Assicurazioni</t>
  </si>
  <si>
    <t xml:space="preserve">     8. imposte, tasse, tributi</t>
  </si>
  <si>
    <t xml:space="preserve">     9. Interessi passivi</t>
  </si>
  <si>
    <t xml:space="preserve">     10. Compensi amministratore</t>
  </si>
  <si>
    <t xml:space="preserve">     11. Leasing</t>
  </si>
  <si>
    <t xml:space="preserve">     12. Contributi titolari e collaboratori</t>
  </si>
  <si>
    <t xml:space="preserve">     13. Costi generali</t>
  </si>
  <si>
    <t xml:space="preserve">     14. Altri costi operativi</t>
  </si>
  <si>
    <t xml:space="preserve">     15, Gestione finanziaria</t>
  </si>
  <si>
    <t xml:space="preserve">         ,,,,,,,,,,,,</t>
  </si>
  <si>
    <t xml:space="preserve">     - magazzino</t>
  </si>
  <si>
    <t xml:space="preserve">     - crediti</t>
  </si>
  <si>
    <t xml:space="preserve">     - disponibilità (sd disp-fin)</t>
  </si>
  <si>
    <t xml:space="preserve">     - altre attività</t>
  </si>
  <si>
    <t xml:space="preserve">     - debiti verso fornitori</t>
  </si>
  <si>
    <t xml:space="preserve">     - altri debiti</t>
  </si>
  <si>
    <t xml:space="preserve">     - finanziamenti soci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</si>
</sst>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5" x14ac:knownFonts="1">
    <font>
      <sz val="10"/>
      <name val="Arial"/>
    </font>
    <font>
      <sz val="10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2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/>
    <xf numFmtId="164" fontId="2" fillId="0" borderId="3" xfId="1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5" xfId="1" applyNumberFormat="1" applyFont="1" applyBorder="1"/>
    <xf numFmtId="164" fontId="2" fillId="0" borderId="0" xfId="1" applyNumberFormat="1" applyFont="1"/>
    <xf numFmtId="164" fontId="2" fillId="0" borderId="7" xfId="0" applyNumberFormat="1" applyFont="1" applyBorder="1"/>
    <xf numFmtId="164" fontId="2" fillId="0" borderId="8" xfId="1" applyNumberFormat="1" applyFont="1" applyBorder="1"/>
    <xf numFmtId="164" fontId="2" fillId="0" borderId="6" xfId="1" applyNumberFormat="1" applyFont="1" applyBorder="1"/>
    <xf numFmtId="164" fontId="3" fillId="4" borderId="9" xfId="1" applyNumberFormat="1" applyFont="1" applyFill="1" applyBorder="1"/>
    <xf numFmtId="0" fontId="3" fillId="0" borderId="0" xfId="0" applyFont="1"/>
    <xf numFmtId="0" fontId="3" fillId="3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vertical="center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Protection="1"/>
    <xf numFmtId="164" fontId="3" fillId="2" borderId="16" xfId="1" applyNumberFormat="1" applyFont="1" applyFill="1" applyBorder="1" applyAlignment="1">
      <alignment vertical="center"/>
    </xf>
    <xf numFmtId="164" fontId="3" fillId="2" borderId="17" xfId="1" applyNumberFormat="1" applyFont="1" applyFill="1" applyBorder="1" applyAlignment="1">
      <alignment vertical="center"/>
    </xf>
    <xf numFmtId="164" fontId="3" fillId="2" borderId="18" xfId="1" applyNumberFormat="1" applyFont="1" applyFill="1" applyBorder="1" applyAlignment="1">
      <alignment vertical="center"/>
    </xf>
    <xf numFmtId="164" fontId="2" fillId="0" borderId="15" xfId="0" applyNumberFormat="1" applyFont="1" applyBorder="1"/>
    <xf numFmtId="0" fontId="3" fillId="2" borderId="19" xfId="0" applyFont="1" applyFill="1" applyBorder="1" applyAlignment="1">
      <alignment vertical="center"/>
    </xf>
    <xf numFmtId="164" fontId="2" fillId="0" borderId="21" xfId="0" applyNumberFormat="1" applyFont="1" applyBorder="1"/>
    <xf numFmtId="164" fontId="2" fillId="0" borderId="24" xfId="0" applyNumberFormat="1" applyFont="1" applyBorder="1"/>
    <xf numFmtId="164" fontId="3" fillId="2" borderId="25" xfId="1" applyNumberFormat="1" applyFont="1" applyFill="1" applyBorder="1" applyAlignment="1">
      <alignment vertical="center"/>
    </xf>
    <xf numFmtId="164" fontId="3" fillId="2" borderId="26" xfId="1" applyNumberFormat="1" applyFont="1" applyFill="1" applyBorder="1" applyAlignment="1">
      <alignment vertical="center"/>
    </xf>
    <xf numFmtId="164" fontId="3" fillId="3" borderId="27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Border="1"/>
    <xf numFmtId="164" fontId="2" fillId="0" borderId="0" xfId="0" applyNumberFormat="1" applyFont="1" applyBorder="1"/>
    <xf numFmtId="0" fontId="3" fillId="3" borderId="31" xfId="0" applyFont="1" applyFill="1" applyBorder="1" applyAlignment="1"/>
    <xf numFmtId="164" fontId="3" fillId="2" borderId="33" xfId="1" applyNumberFormat="1" applyFont="1" applyFill="1" applyBorder="1" applyAlignment="1">
      <alignment vertical="center"/>
    </xf>
    <xf numFmtId="164" fontId="2" fillId="4" borderId="0" xfId="0" applyNumberFormat="1" applyFont="1" applyFill="1" applyBorder="1"/>
    <xf numFmtId="164" fontId="2" fillId="0" borderId="15" xfId="1" applyNumberFormat="1" applyFont="1" applyBorder="1"/>
    <xf numFmtId="164" fontId="2" fillId="0" borderId="34" xfId="1" applyNumberFormat="1" applyFont="1" applyBorder="1"/>
    <xf numFmtId="164" fontId="2" fillId="0" borderId="35" xfId="1" applyNumberFormat="1" applyFont="1" applyBorder="1"/>
    <xf numFmtId="164" fontId="2" fillId="0" borderId="36" xfId="1" applyNumberFormat="1" applyFont="1" applyBorder="1"/>
    <xf numFmtId="0" fontId="2" fillId="0" borderId="0" xfId="0" applyFont="1" applyBorder="1"/>
    <xf numFmtId="164" fontId="2" fillId="4" borderId="6" xfId="0" applyNumberFormat="1" applyFont="1" applyFill="1" applyBorder="1"/>
    <xf numFmtId="164" fontId="2" fillId="0" borderId="38" xfId="1" applyNumberFormat="1" applyFont="1" applyBorder="1"/>
    <xf numFmtId="164" fontId="2" fillId="0" borderId="39" xfId="1" applyNumberFormat="1" applyFont="1" applyBorder="1"/>
    <xf numFmtId="164" fontId="3" fillId="2" borderId="40" xfId="1" applyNumberFormat="1" applyFont="1" applyFill="1" applyBorder="1" applyAlignment="1">
      <alignment vertical="center"/>
    </xf>
    <xf numFmtId="164" fontId="3" fillId="2" borderId="41" xfId="1" applyNumberFormat="1" applyFont="1" applyFill="1" applyBorder="1" applyAlignment="1">
      <alignment vertical="center"/>
    </xf>
    <xf numFmtId="164" fontId="3" fillId="3" borderId="42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Protection="1"/>
    <xf numFmtId="164" fontId="2" fillId="0" borderId="4" xfId="1" applyNumberFormat="1" applyFont="1" applyBorder="1"/>
    <xf numFmtId="164" fontId="3" fillId="0" borderId="8" xfId="1" applyNumberFormat="1" applyFont="1" applyBorder="1"/>
    <xf numFmtId="164" fontId="3" fillId="0" borderId="3" xfId="1" applyNumberFormat="1" applyFont="1" applyBorder="1"/>
    <xf numFmtId="0" fontId="4" fillId="3" borderId="10" xfId="0" applyFont="1" applyFill="1" applyBorder="1" applyAlignment="1">
      <alignment horizontal="left"/>
    </xf>
    <xf numFmtId="164" fontId="2" fillId="0" borderId="15" xfId="0" applyNumberFormat="1" applyFont="1" applyBorder="1" applyProtection="1">
      <protection hidden="1"/>
    </xf>
    <xf numFmtId="164" fontId="3" fillId="2" borderId="16" xfId="1" applyNumberFormat="1" applyFont="1" applyFill="1" applyBorder="1" applyAlignment="1" applyProtection="1">
      <alignment vertical="center"/>
      <protection hidden="1"/>
    </xf>
    <xf numFmtId="164" fontId="2" fillId="0" borderId="44" xfId="0" applyNumberFormat="1" applyFont="1" applyBorder="1" applyProtection="1">
      <protection locked="0"/>
    </xf>
    <xf numFmtId="164" fontId="2" fillId="0" borderId="45" xfId="0" applyNumberFormat="1" applyFont="1" applyBorder="1" applyProtection="1">
      <protection locked="0"/>
    </xf>
    <xf numFmtId="164" fontId="2" fillId="0" borderId="46" xfId="0" applyNumberFormat="1" applyFont="1" applyBorder="1" applyProtection="1">
      <protection locked="0"/>
    </xf>
    <xf numFmtId="0" fontId="3" fillId="0" borderId="47" xfId="0" applyFont="1" applyBorder="1" applyAlignment="1" applyProtection="1">
      <protection locked="0"/>
    </xf>
    <xf numFmtId="0" fontId="3" fillId="0" borderId="49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  <xf numFmtId="164" fontId="2" fillId="0" borderId="3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0" fontId="3" fillId="0" borderId="52" xfId="0" applyFont="1" applyBorder="1" applyProtection="1">
      <protection locked="0"/>
    </xf>
    <xf numFmtId="0" fontId="2" fillId="0" borderId="51" xfId="0" applyFont="1" applyBorder="1" applyProtection="1">
      <protection locked="0"/>
    </xf>
    <xf numFmtId="164" fontId="2" fillId="0" borderId="53" xfId="0" applyNumberFormat="1" applyFont="1" applyBorder="1" applyProtection="1">
      <protection locked="0"/>
    </xf>
    <xf numFmtId="0" fontId="3" fillId="0" borderId="50" xfId="0" applyFont="1" applyBorder="1" applyProtection="1">
      <protection locked="0"/>
    </xf>
    <xf numFmtId="0" fontId="2" fillId="0" borderId="50" xfId="0" applyFont="1" applyBorder="1" applyProtection="1">
      <protection locked="0"/>
    </xf>
    <xf numFmtId="0" fontId="2" fillId="0" borderId="55" xfId="0" applyFont="1" applyBorder="1" applyProtection="1">
      <protection locked="0"/>
    </xf>
    <xf numFmtId="164" fontId="2" fillId="0" borderId="43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49" xfId="0" applyFont="1" applyBorder="1" applyAlignment="1" applyProtection="1">
      <alignment horizontal="center"/>
      <protection locked="0"/>
    </xf>
    <xf numFmtId="164" fontId="2" fillId="0" borderId="57" xfId="1" applyNumberFormat="1" applyFont="1" applyBorder="1" applyProtection="1">
      <protection locked="0"/>
    </xf>
    <xf numFmtId="164" fontId="2" fillId="0" borderId="58" xfId="1" applyNumberFormat="1" applyFont="1" applyBorder="1" applyProtection="1">
      <protection locked="0"/>
    </xf>
    <xf numFmtId="164" fontId="2" fillId="0" borderId="59" xfId="1" applyNumberFormat="1" applyFont="1" applyBorder="1" applyProtection="1">
      <protection locked="0"/>
    </xf>
    <xf numFmtId="164" fontId="2" fillId="0" borderId="34" xfId="1" applyNumberFormat="1" applyFont="1" applyBorder="1" applyProtection="1">
      <protection locked="0"/>
    </xf>
    <xf numFmtId="164" fontId="2" fillId="0" borderId="35" xfId="1" applyNumberFormat="1" applyFont="1" applyBorder="1" applyProtection="1">
      <protection locked="0"/>
    </xf>
    <xf numFmtId="164" fontId="2" fillId="0" borderId="36" xfId="1" applyNumberFormat="1" applyFont="1" applyBorder="1" applyProtection="1">
      <protection locked="0"/>
    </xf>
    <xf numFmtId="49" fontId="3" fillId="0" borderId="35" xfId="0" applyNumberFormat="1" applyFont="1" applyBorder="1" applyAlignment="1" applyProtection="1">
      <alignment horizontal="left"/>
      <protection locked="0"/>
    </xf>
    <xf numFmtId="49" fontId="3" fillId="0" borderId="49" xfId="0" applyNumberFormat="1" applyFont="1" applyBorder="1" applyAlignment="1" applyProtection="1">
      <protection locked="0"/>
    </xf>
    <xf numFmtId="49" fontId="3" fillId="0" borderId="35" xfId="0" applyNumberFormat="1" applyFont="1" applyBorder="1" applyAlignment="1" applyProtection="1">
      <protection locked="0"/>
    </xf>
    <xf numFmtId="49" fontId="2" fillId="0" borderId="49" xfId="0" applyNumberFormat="1" applyFont="1" applyBorder="1" applyAlignment="1" applyProtection="1">
      <protection locked="0"/>
    </xf>
    <xf numFmtId="49" fontId="2" fillId="0" borderId="54" xfId="0" applyNumberFormat="1" applyFont="1" applyBorder="1" applyAlignment="1" applyProtection="1">
      <protection locked="0"/>
    </xf>
    <xf numFmtId="164" fontId="2" fillId="0" borderId="61" xfId="1" applyNumberFormat="1" applyFont="1" applyBorder="1" applyProtection="1">
      <protection locked="0"/>
    </xf>
    <xf numFmtId="164" fontId="2" fillId="0" borderId="3" xfId="1" applyNumberFormat="1" applyFont="1" applyBorder="1" applyProtection="1">
      <protection locked="0"/>
    </xf>
    <xf numFmtId="164" fontId="2" fillId="0" borderId="6" xfId="1" applyNumberFormat="1" applyFont="1" applyBorder="1" applyProtection="1">
      <protection locked="0"/>
    </xf>
    <xf numFmtId="10" fontId="2" fillId="0" borderId="35" xfId="0" applyNumberFormat="1" applyFont="1" applyBorder="1"/>
    <xf numFmtId="10" fontId="3" fillId="2" borderId="18" xfId="1" applyNumberFormat="1" applyFont="1" applyFill="1" applyBorder="1" applyAlignment="1">
      <alignment vertical="center"/>
    </xf>
    <xf numFmtId="10" fontId="2" fillId="0" borderId="60" xfId="0" applyNumberFormat="1" applyFont="1" applyBorder="1"/>
    <xf numFmtId="10" fontId="3" fillId="2" borderId="62" xfId="1" applyNumberFormat="1" applyFont="1" applyFill="1" applyBorder="1" applyAlignment="1">
      <alignment vertical="center"/>
    </xf>
    <xf numFmtId="10" fontId="2" fillId="0" borderId="0" xfId="0" applyNumberFormat="1" applyFont="1"/>
    <xf numFmtId="164" fontId="3" fillId="3" borderId="65" xfId="0" applyNumberFormat="1" applyFont="1" applyFill="1" applyBorder="1" applyAlignment="1">
      <alignment horizontal="center" vertical="center" wrapText="1"/>
    </xf>
    <xf numFmtId="164" fontId="3" fillId="2" borderId="20" xfId="1" applyNumberFormat="1" applyFont="1" applyFill="1" applyBorder="1" applyAlignment="1">
      <alignment vertical="center"/>
    </xf>
    <xf numFmtId="164" fontId="2" fillId="0" borderId="56" xfId="1" applyNumberFormat="1" applyFont="1" applyBorder="1"/>
    <xf numFmtId="164" fontId="3" fillId="3" borderId="66" xfId="0" applyNumberFormat="1" applyFont="1" applyFill="1" applyBorder="1" applyAlignment="1">
      <alignment horizontal="center" vertical="center" wrapText="1"/>
    </xf>
    <xf numFmtId="164" fontId="2" fillId="0" borderId="67" xfId="1" applyNumberFormat="1" applyFont="1" applyBorder="1"/>
    <xf numFmtId="0" fontId="2" fillId="3" borderId="68" xfId="0" applyFont="1" applyFill="1" applyBorder="1" applyAlignment="1">
      <alignment horizontal="center"/>
    </xf>
    <xf numFmtId="164" fontId="2" fillId="0" borderId="69" xfId="1" applyNumberFormat="1" applyFont="1" applyBorder="1" applyProtection="1">
      <protection locked="0"/>
    </xf>
    <xf numFmtId="164" fontId="2" fillId="0" borderId="63" xfId="1" applyNumberFormat="1" applyFont="1" applyBorder="1" applyProtection="1">
      <protection locked="0"/>
    </xf>
    <xf numFmtId="164" fontId="2" fillId="0" borderId="64" xfId="1" applyNumberFormat="1" applyFont="1" applyBorder="1" applyProtection="1">
      <protection locked="0"/>
    </xf>
    <xf numFmtId="164" fontId="2" fillId="0" borderId="48" xfId="1" applyNumberFormat="1" applyFont="1" applyBorder="1" applyProtection="1">
      <protection locked="0"/>
    </xf>
    <xf numFmtId="164" fontId="2" fillId="0" borderId="50" xfId="1" applyNumberFormat="1" applyFont="1" applyBorder="1" applyProtection="1">
      <protection locked="0"/>
    </xf>
    <xf numFmtId="164" fontId="2" fillId="0" borderId="55" xfId="1" applyNumberFormat="1" applyFont="1" applyBorder="1" applyProtection="1">
      <protection locked="0"/>
    </xf>
    <xf numFmtId="164" fontId="2" fillId="0" borderId="49" xfId="1" applyNumberFormat="1" applyFont="1" applyBorder="1" applyProtection="1">
      <protection locked="0"/>
    </xf>
    <xf numFmtId="164" fontId="2" fillId="0" borderId="51" xfId="1" applyNumberFormat="1" applyFont="1" applyBorder="1"/>
    <xf numFmtId="164" fontId="2" fillId="0" borderId="43" xfId="1" applyNumberFormat="1" applyFont="1" applyBorder="1" applyProtection="1">
      <protection locked="0"/>
    </xf>
    <xf numFmtId="164" fontId="2" fillId="0" borderId="49" xfId="1" applyNumberFormat="1" applyFont="1" applyBorder="1"/>
    <xf numFmtId="164" fontId="2" fillId="0" borderId="24" xfId="1" applyNumberFormat="1" applyFont="1" applyBorder="1" applyProtection="1">
      <protection locked="0"/>
    </xf>
    <xf numFmtId="164" fontId="2" fillId="0" borderId="4" xfId="1" applyNumberFormat="1" applyFont="1" applyBorder="1" applyProtection="1">
      <protection locked="0"/>
    </xf>
    <xf numFmtId="164" fontId="3" fillId="2" borderId="11" xfId="1" applyNumberFormat="1" applyFont="1" applyFill="1" applyBorder="1" applyAlignment="1">
      <alignment vertical="center"/>
    </xf>
    <xf numFmtId="164" fontId="3" fillId="0" borderId="34" xfId="1" applyNumberFormat="1" applyFont="1" applyBorder="1"/>
    <xf numFmtId="164" fontId="3" fillId="0" borderId="35" xfId="1" applyNumberFormat="1" applyFont="1" applyBorder="1"/>
    <xf numFmtId="0" fontId="4" fillId="6" borderId="19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3" borderId="68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/>
    </xf>
    <xf numFmtId="49" fontId="3" fillId="0" borderId="47" xfId="0" applyNumberFormat="1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left"/>
      <protection locked="0"/>
    </xf>
    <xf numFmtId="0" fontId="3" fillId="3" borderId="73" xfId="0" applyFont="1" applyFill="1" applyBorder="1" applyAlignment="1">
      <alignment vertical="center" wrapText="1"/>
    </xf>
    <xf numFmtId="0" fontId="3" fillId="3" borderId="73" xfId="0" applyFont="1" applyFill="1" applyBorder="1" applyAlignment="1">
      <alignment horizontal="left" vertical="center"/>
    </xf>
    <xf numFmtId="0" fontId="3" fillId="5" borderId="22" xfId="0" applyFont="1" applyFill="1" applyBorder="1"/>
    <xf numFmtId="164" fontId="3" fillId="5" borderId="37" xfId="1" applyNumberFormat="1" applyFont="1" applyFill="1" applyBorder="1"/>
    <xf numFmtId="164" fontId="3" fillId="5" borderId="29" xfId="1" applyNumberFormat="1" applyFont="1" applyFill="1" applyBorder="1"/>
    <xf numFmtId="164" fontId="3" fillId="5" borderId="30" xfId="1" applyNumberFormat="1" applyFont="1" applyFill="1" applyBorder="1"/>
    <xf numFmtId="10" fontId="3" fillId="5" borderId="23" xfId="1" applyNumberFormat="1" applyFont="1" applyFill="1" applyBorder="1"/>
    <xf numFmtId="164" fontId="2" fillId="0" borderId="46" xfId="1" applyNumberFormat="1" applyFont="1" applyBorder="1"/>
    <xf numFmtId="164" fontId="3" fillId="0" borderId="57" xfId="1" applyNumberFormat="1" applyFont="1" applyBorder="1" applyProtection="1">
      <protection locked="0"/>
    </xf>
    <xf numFmtId="164" fontId="3" fillId="0" borderId="58" xfId="1" applyNumberFormat="1" applyFont="1" applyBorder="1" applyProtection="1">
      <protection locked="0"/>
    </xf>
    <xf numFmtId="0" fontId="3" fillId="0" borderId="51" xfId="0" applyFont="1" applyBorder="1" applyProtection="1"/>
    <xf numFmtId="164" fontId="3" fillId="0" borderId="44" xfId="0" applyNumberFormat="1" applyFont="1" applyBorder="1" applyProtection="1"/>
    <xf numFmtId="10" fontId="3" fillId="0" borderId="35" xfId="0" applyNumberFormat="1" applyFont="1" applyBorder="1" applyProtection="1"/>
    <xf numFmtId="0" fontId="3" fillId="0" borderId="0" xfId="0" applyFont="1" applyProtection="1"/>
    <xf numFmtId="164" fontId="3" fillId="0" borderId="53" xfId="0" applyNumberFormat="1" applyFont="1" applyBorder="1" applyProtection="1"/>
    <xf numFmtId="164" fontId="3" fillId="3" borderId="31" xfId="0" applyNumberFormat="1" applyFont="1" applyFill="1" applyBorder="1" applyAlignment="1">
      <alignment horizontal="center" vertical="center"/>
    </xf>
    <xf numFmtId="164" fontId="3" fillId="3" borderId="70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3" fillId="3" borderId="71" xfId="0" applyNumberFormat="1" applyFont="1" applyFill="1" applyBorder="1" applyAlignment="1">
      <alignment horizontal="center" vertical="center" wrapText="1"/>
    </xf>
    <xf numFmtId="164" fontId="3" fillId="3" borderId="72" xfId="0" applyNumberFormat="1" applyFont="1" applyFill="1" applyBorder="1" applyAlignment="1">
      <alignment horizontal="center" vertical="center" wrapText="1"/>
    </xf>
    <xf numFmtId="164" fontId="3" fillId="3" borderId="74" xfId="0" applyNumberFormat="1" applyFont="1" applyFill="1" applyBorder="1" applyAlignment="1">
      <alignment horizontal="center" vertical="center" wrapText="1"/>
    </xf>
    <xf numFmtId="164" fontId="3" fillId="3" borderId="42" xfId="0" applyNumberFormat="1" applyFont="1" applyFill="1" applyBorder="1" applyAlignment="1">
      <alignment horizontal="center" vertical="center" wrapText="1"/>
    </xf>
    <xf numFmtId="164" fontId="3" fillId="5" borderId="23" xfId="1" applyNumberFormat="1" applyFont="1" applyFill="1" applyBorder="1"/>
    <xf numFmtId="0" fontId="4" fillId="6" borderId="0" xfId="0" applyFont="1" applyFill="1" applyBorder="1" applyAlignment="1"/>
    <xf numFmtId="0" fontId="4" fillId="6" borderId="20" xfId="0" applyFont="1" applyFill="1" applyBorder="1" applyAlignment="1"/>
    <xf numFmtId="0" fontId="4" fillId="6" borderId="20" xfId="0" applyFont="1" applyFill="1" applyBorder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6" borderId="19" xfId="0" applyFont="1" applyFill="1" applyBorder="1" applyAlignment="1">
      <alignment horizontal="left"/>
    </xf>
    <xf numFmtId="0" fontId="3" fillId="4" borderId="75" xfId="0" applyFont="1" applyFill="1" applyBorder="1" applyAlignment="1">
      <alignment horizontal="left"/>
    </xf>
  </cellXfs>
  <cellStyles count="2">
    <cellStyle name="Migliaia" xfId="1" builtinId="3"/>
    <cellStyle name="Normale" xfId="0" builtinId="0"/>
  </cellStyles>
  <dxfs count="1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3"/>
  <sheetViews>
    <sheetView showGridLines="0" tabSelected="1" zoomScaleNormal="100" zoomScaleSheetLayoutView="100" workbookViewId="0">
      <pane xSplit="1" topLeftCell="B1" activePane="topRight" state="frozen"/>
      <selection pane="topRight" activeCell="D28" sqref="D28"/>
    </sheetView>
  </sheetViews>
  <sheetFormatPr defaultRowHeight="12.75" x14ac:dyDescent="0.2"/>
  <cols>
    <col min="1" max="1" width="51.7109375" style="1" customWidth="1"/>
    <col min="2" max="2" width="19" style="5" customWidth="1"/>
    <col min="3" max="3" width="14.85546875" style="5" customWidth="1"/>
    <col min="4" max="4" width="15.140625" style="5" customWidth="1"/>
    <col min="5" max="40" width="14.85546875" style="5" customWidth="1"/>
    <col min="41" max="16384" width="9.140625" style="1"/>
  </cols>
  <sheetData>
    <row r="1" spans="1:40" s="152" customFormat="1" x14ac:dyDescent="0.2">
      <c r="A1" s="154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</row>
    <row r="2" spans="1:40" s="152" customFormat="1" x14ac:dyDescent="0.2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</row>
    <row r="3" spans="1:40" ht="15.75" customHeight="1" thickBot="1" x14ac:dyDescent="0.25">
      <c r="A3" s="116" t="s">
        <v>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</row>
    <row r="4" spans="1:40" ht="27" customHeight="1" x14ac:dyDescent="0.2">
      <c r="A4" s="20"/>
      <c r="B4" s="146" t="s">
        <v>8</v>
      </c>
      <c r="C4" s="141" t="s">
        <v>9</v>
      </c>
      <c r="D4" s="142"/>
      <c r="E4" s="143"/>
      <c r="F4" s="141" t="s">
        <v>12</v>
      </c>
      <c r="G4" s="142"/>
      <c r="H4" s="142"/>
      <c r="I4" s="142"/>
      <c r="J4" s="143"/>
      <c r="K4" s="141" t="s">
        <v>13</v>
      </c>
      <c r="L4" s="142"/>
      <c r="M4" s="142"/>
      <c r="N4" s="142"/>
      <c r="O4" s="143"/>
      <c r="P4" s="141" t="s">
        <v>14</v>
      </c>
      <c r="Q4" s="142"/>
      <c r="R4" s="142"/>
      <c r="S4" s="142"/>
      <c r="T4" s="143"/>
      <c r="U4" s="141" t="s">
        <v>1</v>
      </c>
      <c r="V4" s="142"/>
      <c r="W4" s="142"/>
      <c r="X4" s="142"/>
      <c r="Y4" s="143"/>
      <c r="Z4" s="141" t="s">
        <v>2</v>
      </c>
      <c r="AA4" s="142"/>
      <c r="AB4" s="142"/>
      <c r="AC4" s="142"/>
      <c r="AD4" s="143"/>
      <c r="AE4" s="141" t="s">
        <v>3</v>
      </c>
      <c r="AF4" s="142"/>
      <c r="AG4" s="142"/>
      <c r="AH4" s="142"/>
      <c r="AI4" s="143"/>
      <c r="AJ4" s="141" t="s">
        <v>15</v>
      </c>
      <c r="AK4" s="142"/>
      <c r="AL4" s="142"/>
      <c r="AM4" s="142"/>
      <c r="AN4" s="143"/>
    </row>
    <row r="5" spans="1:40" s="4" customFormat="1" ht="25.5" customHeight="1" x14ac:dyDescent="0.2">
      <c r="A5" s="126" t="s">
        <v>0</v>
      </c>
      <c r="B5" s="147"/>
      <c r="C5" s="23" t="s">
        <v>10</v>
      </c>
      <c r="D5" s="7" t="s">
        <v>39</v>
      </c>
      <c r="E5" s="24" t="s">
        <v>11</v>
      </c>
      <c r="F5" s="23" t="s">
        <v>30</v>
      </c>
      <c r="G5" s="6" t="s">
        <v>38</v>
      </c>
      <c r="H5" s="6" t="s">
        <v>31</v>
      </c>
      <c r="I5" s="7" t="s">
        <v>39</v>
      </c>
      <c r="J5" s="24" t="s">
        <v>11</v>
      </c>
      <c r="K5" s="23" t="s">
        <v>30</v>
      </c>
      <c r="L5" s="6" t="s">
        <v>38</v>
      </c>
      <c r="M5" s="6" t="s">
        <v>31</v>
      </c>
      <c r="N5" s="7" t="s">
        <v>39</v>
      </c>
      <c r="O5" s="24" t="s">
        <v>11</v>
      </c>
      <c r="P5" s="23" t="s">
        <v>30</v>
      </c>
      <c r="Q5" s="6" t="s">
        <v>38</v>
      </c>
      <c r="R5" s="6" t="s">
        <v>31</v>
      </c>
      <c r="S5" s="7" t="s">
        <v>39</v>
      </c>
      <c r="T5" s="24" t="s">
        <v>11</v>
      </c>
      <c r="U5" s="23" t="s">
        <v>30</v>
      </c>
      <c r="V5" s="6" t="s">
        <v>38</v>
      </c>
      <c r="W5" s="6" t="s">
        <v>31</v>
      </c>
      <c r="X5" s="7" t="s">
        <v>39</v>
      </c>
      <c r="Y5" s="24" t="s">
        <v>11</v>
      </c>
      <c r="Z5" s="23" t="s">
        <v>30</v>
      </c>
      <c r="AA5" s="6" t="s">
        <v>38</v>
      </c>
      <c r="AB5" s="6" t="s">
        <v>31</v>
      </c>
      <c r="AC5" s="7" t="s">
        <v>39</v>
      </c>
      <c r="AD5" s="24" t="s">
        <v>11</v>
      </c>
      <c r="AE5" s="23" t="s">
        <v>30</v>
      </c>
      <c r="AF5" s="6" t="s">
        <v>38</v>
      </c>
      <c r="AG5" s="6" t="s">
        <v>31</v>
      </c>
      <c r="AH5" s="7" t="s">
        <v>39</v>
      </c>
      <c r="AI5" s="24" t="s">
        <v>11</v>
      </c>
      <c r="AJ5" s="23" t="s">
        <v>30</v>
      </c>
      <c r="AK5" s="6" t="s">
        <v>38</v>
      </c>
      <c r="AL5" s="6" t="s">
        <v>31</v>
      </c>
      <c r="AM5" s="7" t="s">
        <v>39</v>
      </c>
      <c r="AN5" s="24" t="s">
        <v>11</v>
      </c>
    </row>
    <row r="6" spans="1:40" x14ac:dyDescent="0.2">
      <c r="A6" s="62" t="s">
        <v>40</v>
      </c>
      <c r="B6" s="59">
        <v>731715.43</v>
      </c>
      <c r="C6" s="57">
        <f>$B6/12*5</f>
        <v>304881.4291666667</v>
      </c>
      <c r="D6" s="65">
        <v>213000</v>
      </c>
      <c r="E6" s="90">
        <f>(D6/C6)-100%</f>
        <v>-0.30136774620155282</v>
      </c>
      <c r="F6" s="29">
        <f>$B6/12</f>
        <v>60976.285833333335</v>
      </c>
      <c r="G6" s="8">
        <f>C6+F6</f>
        <v>365857.71500000003</v>
      </c>
      <c r="H6" s="65"/>
      <c r="I6" s="8">
        <f>D6+H6</f>
        <v>213000</v>
      </c>
      <c r="J6" s="90">
        <f>(I6/G6)-100%</f>
        <v>-0.41780645516796067</v>
      </c>
      <c r="K6" s="29">
        <f>$B6/12</f>
        <v>60976.285833333335</v>
      </c>
      <c r="L6" s="8">
        <f>G6+K6</f>
        <v>426834.00083333335</v>
      </c>
      <c r="M6" s="65"/>
      <c r="N6" s="8">
        <f>I6+M6</f>
        <v>213000</v>
      </c>
      <c r="O6" s="90">
        <f>(N6/L6)-100%</f>
        <v>-0.50097696157253768</v>
      </c>
      <c r="P6" s="29">
        <f>$B6/12</f>
        <v>60976.285833333335</v>
      </c>
      <c r="Q6" s="8">
        <f>L6+P6</f>
        <v>487810.28666666668</v>
      </c>
      <c r="R6" s="65"/>
      <c r="S6" s="8">
        <f>N6+R6</f>
        <v>213000</v>
      </c>
      <c r="T6" s="90">
        <f>(S6/Q6)-100%</f>
        <v>-0.56335484137597047</v>
      </c>
      <c r="U6" s="29">
        <f>$B6/12</f>
        <v>60976.285833333335</v>
      </c>
      <c r="V6" s="8">
        <f>Q6+U6</f>
        <v>548786.57250000001</v>
      </c>
      <c r="W6" s="65"/>
      <c r="X6" s="8">
        <f>S6+W6</f>
        <v>213000</v>
      </c>
      <c r="Y6" s="90">
        <f>(X6/V6)-100%</f>
        <v>-0.61187097011197378</v>
      </c>
      <c r="Z6" s="29">
        <f>$B6/12</f>
        <v>60976.285833333335</v>
      </c>
      <c r="AA6" s="8">
        <f>V6+Z6</f>
        <v>609762.8583333334</v>
      </c>
      <c r="AB6" s="65"/>
      <c r="AC6" s="8">
        <f>X6+AB6</f>
        <v>213000</v>
      </c>
      <c r="AD6" s="90">
        <f>(AC6/AA6)-100%</f>
        <v>-0.65068387310077647</v>
      </c>
      <c r="AE6" s="29">
        <f>$B6/12</f>
        <v>60976.285833333335</v>
      </c>
      <c r="AF6" s="8">
        <f>AA6+AE6</f>
        <v>670739.14416666678</v>
      </c>
      <c r="AG6" s="65"/>
      <c r="AH6" s="8">
        <f>AC6+AG6</f>
        <v>213000</v>
      </c>
      <c r="AI6" s="90">
        <f>(AH6/AF6)-100%</f>
        <v>-0.68243988463706939</v>
      </c>
      <c r="AJ6" s="29">
        <f>$B6/12</f>
        <v>60976.285833333335</v>
      </c>
      <c r="AK6" s="8">
        <f>AF6+AJ6</f>
        <v>731715.43000000017</v>
      </c>
      <c r="AL6" s="65"/>
      <c r="AM6" s="8">
        <f>AH6+AL6</f>
        <v>213000</v>
      </c>
      <c r="AN6" s="90">
        <f>(AM6/AK6)-100%</f>
        <v>-0.70890322758398039</v>
      </c>
    </row>
    <row r="7" spans="1:40" x14ac:dyDescent="0.2">
      <c r="A7" s="63"/>
      <c r="B7" s="60"/>
      <c r="C7" s="57">
        <f t="shared" ref="C7:C16" si="0">$B7/12*5</f>
        <v>0</v>
      </c>
      <c r="D7" s="65"/>
      <c r="E7" s="90" t="e">
        <f>(D7/C7)-100%</f>
        <v>#DIV/0!</v>
      </c>
      <c r="F7" s="29">
        <f t="shared" ref="F7:F16" si="1">$B7/12</f>
        <v>0</v>
      </c>
      <c r="G7" s="8">
        <f>C7+F7</f>
        <v>0</v>
      </c>
      <c r="H7" s="65"/>
      <c r="I7" s="8">
        <f>D7+H7</f>
        <v>0</v>
      </c>
      <c r="J7" s="90" t="e">
        <f>(I7/G7)-100%</f>
        <v>#DIV/0!</v>
      </c>
      <c r="K7" s="29">
        <f t="shared" ref="K7:K16" si="2">$B7/12</f>
        <v>0</v>
      </c>
      <c r="L7" s="8">
        <f>H7+K7</f>
        <v>0</v>
      </c>
      <c r="M7" s="65"/>
      <c r="N7" s="8">
        <f>I7+M7</f>
        <v>0</v>
      </c>
      <c r="O7" s="90" t="e">
        <f>(N7/L7)-100%</f>
        <v>#DIV/0!</v>
      </c>
      <c r="P7" s="29">
        <f t="shared" ref="P7:P16" si="3">$B7/12</f>
        <v>0</v>
      </c>
      <c r="Q7" s="8">
        <f>M7+P7</f>
        <v>0</v>
      </c>
      <c r="R7" s="65"/>
      <c r="S7" s="8">
        <f>N7+R7</f>
        <v>0</v>
      </c>
      <c r="T7" s="90" t="e">
        <f>(S7/Q7)-100%</f>
        <v>#DIV/0!</v>
      </c>
      <c r="U7" s="29">
        <f t="shared" ref="U7:U16" si="4">$B7/12</f>
        <v>0</v>
      </c>
      <c r="V7" s="8">
        <f>R7+U7</f>
        <v>0</v>
      </c>
      <c r="W7" s="65"/>
      <c r="X7" s="8">
        <f>S7+W7</f>
        <v>0</v>
      </c>
      <c r="Y7" s="90" t="e">
        <f>(X7/V7)-100%</f>
        <v>#DIV/0!</v>
      </c>
      <c r="Z7" s="29">
        <f t="shared" ref="Z7:Z16" si="5">$B7/12</f>
        <v>0</v>
      </c>
      <c r="AA7" s="8">
        <f>W7+Z7</f>
        <v>0</v>
      </c>
      <c r="AB7" s="65"/>
      <c r="AC7" s="8">
        <f>X7+AB7</f>
        <v>0</v>
      </c>
      <c r="AD7" s="90" t="e">
        <f>(AC7/AA7)-100%</f>
        <v>#DIV/0!</v>
      </c>
      <c r="AE7" s="29">
        <f t="shared" ref="AE7:AE16" si="6">$B7/12</f>
        <v>0</v>
      </c>
      <c r="AF7" s="8">
        <f>AB7+AE7</f>
        <v>0</v>
      </c>
      <c r="AG7" s="65"/>
      <c r="AH7" s="8">
        <f>AC7+AG7</f>
        <v>0</v>
      </c>
      <c r="AI7" s="90" t="e">
        <f>(AH7/AF7)-100%</f>
        <v>#DIV/0!</v>
      </c>
      <c r="AJ7" s="29">
        <f t="shared" ref="AJ7:AJ16" si="7">$B7/12</f>
        <v>0</v>
      </c>
      <c r="AK7" s="8">
        <f>AG7+AJ7</f>
        <v>0</v>
      </c>
      <c r="AL7" s="65"/>
      <c r="AM7" s="8">
        <f>AH7+AL7</f>
        <v>0</v>
      </c>
      <c r="AN7" s="90" t="e">
        <f>(AM7/AK7)-100%</f>
        <v>#DIV/0!</v>
      </c>
    </row>
    <row r="8" spans="1:40" x14ac:dyDescent="0.2">
      <c r="A8" s="63"/>
      <c r="B8" s="60"/>
      <c r="C8" s="57">
        <f t="shared" si="0"/>
        <v>0</v>
      </c>
      <c r="D8" s="65"/>
      <c r="E8" s="90" t="e">
        <f t="shared" ref="E8:E16" si="8">(D8/C8)-100%</f>
        <v>#DIV/0!</v>
      </c>
      <c r="F8" s="29">
        <f t="shared" si="1"/>
        <v>0</v>
      </c>
      <c r="G8" s="8">
        <f>C8+F8</f>
        <v>0</v>
      </c>
      <c r="H8" s="65"/>
      <c r="I8" s="8">
        <f>D8+H8</f>
        <v>0</v>
      </c>
      <c r="J8" s="90" t="e">
        <f t="shared" ref="J8:J16" si="9">(I8/G8)-100%</f>
        <v>#DIV/0!</v>
      </c>
      <c r="K8" s="29">
        <f t="shared" si="2"/>
        <v>0</v>
      </c>
      <c r="L8" s="8">
        <f>H8+K8</f>
        <v>0</v>
      </c>
      <c r="M8" s="65"/>
      <c r="N8" s="8">
        <f>I8+M8</f>
        <v>0</v>
      </c>
      <c r="O8" s="90" t="e">
        <f t="shared" ref="O8:O16" si="10">(N8/L8)-100%</f>
        <v>#DIV/0!</v>
      </c>
      <c r="P8" s="29">
        <f t="shared" si="3"/>
        <v>0</v>
      </c>
      <c r="Q8" s="8">
        <f>M8+P8</f>
        <v>0</v>
      </c>
      <c r="R8" s="65"/>
      <c r="S8" s="8">
        <f>N8+R8</f>
        <v>0</v>
      </c>
      <c r="T8" s="90" t="e">
        <f t="shared" ref="T8:T16" si="11">(S8/Q8)-100%</f>
        <v>#DIV/0!</v>
      </c>
      <c r="U8" s="29">
        <f t="shared" si="4"/>
        <v>0</v>
      </c>
      <c r="V8" s="8">
        <f>R8+U8</f>
        <v>0</v>
      </c>
      <c r="W8" s="65"/>
      <c r="X8" s="8">
        <f>S8+W8</f>
        <v>0</v>
      </c>
      <c r="Y8" s="90" t="e">
        <f t="shared" ref="Y8:Y16" si="12">(X8/V8)-100%</f>
        <v>#DIV/0!</v>
      </c>
      <c r="Z8" s="29">
        <f t="shared" si="5"/>
        <v>0</v>
      </c>
      <c r="AA8" s="8">
        <f>W8+Z8</f>
        <v>0</v>
      </c>
      <c r="AB8" s="65"/>
      <c r="AC8" s="8">
        <f>X8+AB8</f>
        <v>0</v>
      </c>
      <c r="AD8" s="90" t="e">
        <f t="shared" ref="AD8:AD16" si="13">(AC8/AA8)-100%</f>
        <v>#DIV/0!</v>
      </c>
      <c r="AE8" s="29">
        <f t="shared" si="6"/>
        <v>0</v>
      </c>
      <c r="AF8" s="8">
        <f>AB8+AE8</f>
        <v>0</v>
      </c>
      <c r="AG8" s="65"/>
      <c r="AH8" s="8">
        <f>AC8+AG8</f>
        <v>0</v>
      </c>
      <c r="AI8" s="90" t="e">
        <f t="shared" ref="AI8:AI16" si="14">(AH8/AF8)-100%</f>
        <v>#DIV/0!</v>
      </c>
      <c r="AJ8" s="29">
        <f t="shared" si="7"/>
        <v>0</v>
      </c>
      <c r="AK8" s="8">
        <f>AG8+AJ8</f>
        <v>0</v>
      </c>
      <c r="AL8" s="65"/>
      <c r="AM8" s="8">
        <f>AH8+AL8</f>
        <v>0</v>
      </c>
      <c r="AN8" s="90" t="e">
        <f t="shared" ref="AN8:AN16" si="15">(AM8/AK8)-100%</f>
        <v>#DIV/0!</v>
      </c>
    </row>
    <row r="9" spans="1:40" x14ac:dyDescent="0.2">
      <c r="A9" s="63"/>
      <c r="B9" s="60"/>
      <c r="C9" s="57">
        <f t="shared" si="0"/>
        <v>0</v>
      </c>
      <c r="D9" s="65"/>
      <c r="E9" s="90" t="e">
        <f t="shared" si="8"/>
        <v>#DIV/0!</v>
      </c>
      <c r="F9" s="29">
        <f t="shared" si="1"/>
        <v>0</v>
      </c>
      <c r="G9" s="8">
        <f>C9+F9</f>
        <v>0</v>
      </c>
      <c r="H9" s="65"/>
      <c r="I9" s="8">
        <f>D9+H9</f>
        <v>0</v>
      </c>
      <c r="J9" s="90" t="e">
        <f t="shared" si="9"/>
        <v>#DIV/0!</v>
      </c>
      <c r="K9" s="29">
        <f t="shared" si="2"/>
        <v>0</v>
      </c>
      <c r="L9" s="8">
        <f>H9+K9</f>
        <v>0</v>
      </c>
      <c r="M9" s="65"/>
      <c r="N9" s="8">
        <f>I9+M9</f>
        <v>0</v>
      </c>
      <c r="O9" s="90" t="e">
        <f t="shared" si="10"/>
        <v>#DIV/0!</v>
      </c>
      <c r="P9" s="29">
        <f t="shared" si="3"/>
        <v>0</v>
      </c>
      <c r="Q9" s="8">
        <f>M9+P9</f>
        <v>0</v>
      </c>
      <c r="R9" s="65"/>
      <c r="S9" s="8">
        <f>N9+R9</f>
        <v>0</v>
      </c>
      <c r="T9" s="90" t="e">
        <f t="shared" si="11"/>
        <v>#DIV/0!</v>
      </c>
      <c r="U9" s="29">
        <f t="shared" si="4"/>
        <v>0</v>
      </c>
      <c r="V9" s="8">
        <f>R9+U9</f>
        <v>0</v>
      </c>
      <c r="W9" s="65"/>
      <c r="X9" s="8">
        <f>S9+W9</f>
        <v>0</v>
      </c>
      <c r="Y9" s="90" t="e">
        <f t="shared" si="12"/>
        <v>#DIV/0!</v>
      </c>
      <c r="Z9" s="29">
        <f t="shared" si="5"/>
        <v>0</v>
      </c>
      <c r="AA9" s="8">
        <f>W9+Z9</f>
        <v>0</v>
      </c>
      <c r="AB9" s="65"/>
      <c r="AC9" s="8">
        <f>X9+AB9</f>
        <v>0</v>
      </c>
      <c r="AD9" s="90" t="e">
        <f t="shared" si="13"/>
        <v>#DIV/0!</v>
      </c>
      <c r="AE9" s="29">
        <f t="shared" si="6"/>
        <v>0</v>
      </c>
      <c r="AF9" s="8">
        <f>AB9+AE9</f>
        <v>0</v>
      </c>
      <c r="AG9" s="65"/>
      <c r="AH9" s="8">
        <f>AC9+AG9</f>
        <v>0</v>
      </c>
      <c r="AI9" s="90" t="e">
        <f t="shared" si="14"/>
        <v>#DIV/0!</v>
      </c>
      <c r="AJ9" s="29">
        <f t="shared" si="7"/>
        <v>0</v>
      </c>
      <c r="AK9" s="8">
        <f>AG9+AJ9</f>
        <v>0</v>
      </c>
      <c r="AL9" s="65"/>
      <c r="AM9" s="8">
        <f>AH9+AL9</f>
        <v>0</v>
      </c>
      <c r="AN9" s="90" t="e">
        <f t="shared" si="15"/>
        <v>#DIV/0!</v>
      </c>
    </row>
    <row r="10" spans="1:40" x14ac:dyDescent="0.2">
      <c r="A10" s="122"/>
      <c r="B10" s="60"/>
      <c r="C10" s="57">
        <f t="shared" si="0"/>
        <v>0</v>
      </c>
      <c r="D10" s="65"/>
      <c r="E10" s="90" t="e">
        <f t="shared" si="8"/>
        <v>#DIV/0!</v>
      </c>
      <c r="F10" s="29">
        <f t="shared" si="1"/>
        <v>0</v>
      </c>
      <c r="G10" s="8">
        <f>C10+F10</f>
        <v>0</v>
      </c>
      <c r="H10" s="65"/>
      <c r="I10" s="8">
        <f>D10+H10</f>
        <v>0</v>
      </c>
      <c r="J10" s="90" t="e">
        <f t="shared" si="9"/>
        <v>#DIV/0!</v>
      </c>
      <c r="K10" s="29">
        <f t="shared" si="2"/>
        <v>0</v>
      </c>
      <c r="L10" s="8">
        <f>H10+K10</f>
        <v>0</v>
      </c>
      <c r="M10" s="65"/>
      <c r="N10" s="8">
        <f>I10+M10</f>
        <v>0</v>
      </c>
      <c r="O10" s="90" t="e">
        <f t="shared" si="10"/>
        <v>#DIV/0!</v>
      </c>
      <c r="P10" s="29">
        <f t="shared" si="3"/>
        <v>0</v>
      </c>
      <c r="Q10" s="8">
        <f>M10+P10</f>
        <v>0</v>
      </c>
      <c r="R10" s="65"/>
      <c r="S10" s="8">
        <f>N10+R10</f>
        <v>0</v>
      </c>
      <c r="T10" s="90" t="e">
        <f t="shared" si="11"/>
        <v>#DIV/0!</v>
      </c>
      <c r="U10" s="29">
        <f t="shared" si="4"/>
        <v>0</v>
      </c>
      <c r="V10" s="8">
        <f>R10+U10</f>
        <v>0</v>
      </c>
      <c r="W10" s="65"/>
      <c r="X10" s="8">
        <f>S10+W10</f>
        <v>0</v>
      </c>
      <c r="Y10" s="90" t="e">
        <f t="shared" si="12"/>
        <v>#DIV/0!</v>
      </c>
      <c r="Z10" s="29">
        <f t="shared" si="5"/>
        <v>0</v>
      </c>
      <c r="AA10" s="8">
        <f>W10+Z10</f>
        <v>0</v>
      </c>
      <c r="AB10" s="65"/>
      <c r="AC10" s="8">
        <f>X10+AB10</f>
        <v>0</v>
      </c>
      <c r="AD10" s="90" t="e">
        <f t="shared" si="13"/>
        <v>#DIV/0!</v>
      </c>
      <c r="AE10" s="29">
        <f t="shared" si="6"/>
        <v>0</v>
      </c>
      <c r="AF10" s="8">
        <f>AB10+AE10</f>
        <v>0</v>
      </c>
      <c r="AG10" s="65"/>
      <c r="AH10" s="8">
        <f>AC10+AG10</f>
        <v>0</v>
      </c>
      <c r="AI10" s="90" t="e">
        <f t="shared" si="14"/>
        <v>#DIV/0!</v>
      </c>
      <c r="AJ10" s="29">
        <f t="shared" si="7"/>
        <v>0</v>
      </c>
      <c r="AK10" s="8">
        <f>AG10+AJ10</f>
        <v>0</v>
      </c>
      <c r="AL10" s="65"/>
      <c r="AM10" s="8">
        <f>AH10+AL10</f>
        <v>0</v>
      </c>
      <c r="AN10" s="90" t="e">
        <f t="shared" si="15"/>
        <v>#DIV/0!</v>
      </c>
    </row>
    <row r="11" spans="1:40" ht="12.75" hidden="1" customHeight="1" x14ac:dyDescent="0.2">
      <c r="A11" s="122"/>
      <c r="B11" s="60"/>
      <c r="C11" s="57">
        <f t="shared" si="0"/>
        <v>0</v>
      </c>
      <c r="D11" s="65"/>
      <c r="E11" s="90" t="e">
        <f t="shared" si="8"/>
        <v>#DIV/0!</v>
      </c>
      <c r="F11" s="29">
        <f t="shared" si="1"/>
        <v>0</v>
      </c>
      <c r="G11" s="8"/>
      <c r="H11" s="65"/>
      <c r="I11" s="8"/>
      <c r="J11" s="90" t="e">
        <f t="shared" si="9"/>
        <v>#DIV/0!</v>
      </c>
      <c r="K11" s="29">
        <f t="shared" si="2"/>
        <v>0</v>
      </c>
      <c r="L11" s="8"/>
      <c r="M11" s="65"/>
      <c r="N11" s="8"/>
      <c r="O11" s="90" t="e">
        <f t="shared" si="10"/>
        <v>#DIV/0!</v>
      </c>
      <c r="P11" s="29">
        <f t="shared" si="3"/>
        <v>0</v>
      </c>
      <c r="Q11" s="8"/>
      <c r="R11" s="65"/>
      <c r="S11" s="8"/>
      <c r="T11" s="90" t="e">
        <f t="shared" si="11"/>
        <v>#DIV/0!</v>
      </c>
      <c r="U11" s="29">
        <f t="shared" si="4"/>
        <v>0</v>
      </c>
      <c r="V11" s="8"/>
      <c r="W11" s="65"/>
      <c r="X11" s="8"/>
      <c r="Y11" s="90" t="e">
        <f t="shared" si="12"/>
        <v>#DIV/0!</v>
      </c>
      <c r="Z11" s="29">
        <f t="shared" si="5"/>
        <v>0</v>
      </c>
      <c r="AA11" s="8"/>
      <c r="AB11" s="65"/>
      <c r="AC11" s="8"/>
      <c r="AD11" s="90" t="e">
        <f t="shared" si="13"/>
        <v>#DIV/0!</v>
      </c>
      <c r="AE11" s="29">
        <f t="shared" si="6"/>
        <v>0</v>
      </c>
      <c r="AF11" s="8"/>
      <c r="AG11" s="65"/>
      <c r="AH11" s="8"/>
      <c r="AI11" s="90" t="e">
        <f t="shared" si="14"/>
        <v>#DIV/0!</v>
      </c>
      <c r="AJ11" s="29">
        <f t="shared" si="7"/>
        <v>0</v>
      </c>
      <c r="AK11" s="8"/>
      <c r="AL11" s="65"/>
      <c r="AM11" s="8"/>
      <c r="AN11" s="90" t="e">
        <f t="shared" si="15"/>
        <v>#DIV/0!</v>
      </c>
    </row>
    <row r="12" spans="1:40" ht="12.75" hidden="1" customHeight="1" x14ac:dyDescent="0.2">
      <c r="A12" s="122"/>
      <c r="B12" s="60"/>
      <c r="C12" s="57">
        <f t="shared" si="0"/>
        <v>0</v>
      </c>
      <c r="D12" s="65"/>
      <c r="E12" s="90" t="e">
        <f t="shared" si="8"/>
        <v>#DIV/0!</v>
      </c>
      <c r="F12" s="29">
        <f t="shared" si="1"/>
        <v>0</v>
      </c>
      <c r="G12" s="8"/>
      <c r="H12" s="65"/>
      <c r="I12" s="8"/>
      <c r="J12" s="90" t="e">
        <f t="shared" si="9"/>
        <v>#DIV/0!</v>
      </c>
      <c r="K12" s="29">
        <f t="shared" si="2"/>
        <v>0</v>
      </c>
      <c r="L12" s="8"/>
      <c r="M12" s="65"/>
      <c r="N12" s="8"/>
      <c r="O12" s="90" t="e">
        <f t="shared" si="10"/>
        <v>#DIV/0!</v>
      </c>
      <c r="P12" s="29">
        <f t="shared" si="3"/>
        <v>0</v>
      </c>
      <c r="Q12" s="8"/>
      <c r="R12" s="65"/>
      <c r="S12" s="8"/>
      <c r="T12" s="90" t="e">
        <f t="shared" si="11"/>
        <v>#DIV/0!</v>
      </c>
      <c r="U12" s="29">
        <f t="shared" si="4"/>
        <v>0</v>
      </c>
      <c r="V12" s="8"/>
      <c r="W12" s="65"/>
      <c r="X12" s="8"/>
      <c r="Y12" s="90" t="e">
        <f t="shared" si="12"/>
        <v>#DIV/0!</v>
      </c>
      <c r="Z12" s="29">
        <f t="shared" si="5"/>
        <v>0</v>
      </c>
      <c r="AA12" s="8"/>
      <c r="AB12" s="65"/>
      <c r="AC12" s="8"/>
      <c r="AD12" s="90" t="e">
        <f t="shared" si="13"/>
        <v>#DIV/0!</v>
      </c>
      <c r="AE12" s="29">
        <f t="shared" si="6"/>
        <v>0</v>
      </c>
      <c r="AF12" s="8"/>
      <c r="AG12" s="65"/>
      <c r="AH12" s="8"/>
      <c r="AI12" s="90" t="e">
        <f t="shared" si="14"/>
        <v>#DIV/0!</v>
      </c>
      <c r="AJ12" s="29">
        <f t="shared" si="7"/>
        <v>0</v>
      </c>
      <c r="AK12" s="8"/>
      <c r="AL12" s="65"/>
      <c r="AM12" s="8"/>
      <c r="AN12" s="90" t="e">
        <f t="shared" si="15"/>
        <v>#DIV/0!</v>
      </c>
    </row>
    <row r="13" spans="1:40" ht="12.75" hidden="1" customHeight="1" x14ac:dyDescent="0.2">
      <c r="A13" s="122"/>
      <c r="B13" s="60"/>
      <c r="C13" s="57">
        <f t="shared" si="0"/>
        <v>0</v>
      </c>
      <c r="D13" s="65"/>
      <c r="E13" s="90" t="e">
        <f t="shared" si="8"/>
        <v>#DIV/0!</v>
      </c>
      <c r="F13" s="29">
        <f t="shared" si="1"/>
        <v>0</v>
      </c>
      <c r="G13" s="8"/>
      <c r="H13" s="65"/>
      <c r="I13" s="8"/>
      <c r="J13" s="90" t="e">
        <f t="shared" si="9"/>
        <v>#DIV/0!</v>
      </c>
      <c r="K13" s="29">
        <f t="shared" si="2"/>
        <v>0</v>
      </c>
      <c r="L13" s="8"/>
      <c r="M13" s="65"/>
      <c r="N13" s="8"/>
      <c r="O13" s="90" t="e">
        <f t="shared" si="10"/>
        <v>#DIV/0!</v>
      </c>
      <c r="P13" s="29">
        <f t="shared" si="3"/>
        <v>0</v>
      </c>
      <c r="Q13" s="8"/>
      <c r="R13" s="65"/>
      <c r="S13" s="8"/>
      <c r="T13" s="90" t="e">
        <f t="shared" si="11"/>
        <v>#DIV/0!</v>
      </c>
      <c r="U13" s="29">
        <f t="shared" si="4"/>
        <v>0</v>
      </c>
      <c r="V13" s="8"/>
      <c r="W13" s="65"/>
      <c r="X13" s="8"/>
      <c r="Y13" s="90" t="e">
        <f t="shared" si="12"/>
        <v>#DIV/0!</v>
      </c>
      <c r="Z13" s="29">
        <f t="shared" si="5"/>
        <v>0</v>
      </c>
      <c r="AA13" s="8"/>
      <c r="AB13" s="65"/>
      <c r="AC13" s="8"/>
      <c r="AD13" s="90" t="e">
        <f t="shared" si="13"/>
        <v>#DIV/0!</v>
      </c>
      <c r="AE13" s="29">
        <f t="shared" si="6"/>
        <v>0</v>
      </c>
      <c r="AF13" s="8"/>
      <c r="AG13" s="65"/>
      <c r="AH13" s="8"/>
      <c r="AI13" s="90" t="e">
        <f t="shared" si="14"/>
        <v>#DIV/0!</v>
      </c>
      <c r="AJ13" s="29">
        <f t="shared" si="7"/>
        <v>0</v>
      </c>
      <c r="AK13" s="8"/>
      <c r="AL13" s="65"/>
      <c r="AM13" s="8"/>
      <c r="AN13" s="90" t="e">
        <f t="shared" si="15"/>
        <v>#DIV/0!</v>
      </c>
    </row>
    <row r="14" spans="1:40" ht="12.75" hidden="1" customHeight="1" x14ac:dyDescent="0.2">
      <c r="A14" s="122"/>
      <c r="B14" s="60"/>
      <c r="C14" s="57">
        <f t="shared" si="0"/>
        <v>0</v>
      </c>
      <c r="D14" s="65"/>
      <c r="E14" s="90" t="e">
        <f t="shared" si="8"/>
        <v>#DIV/0!</v>
      </c>
      <c r="F14" s="29">
        <f t="shared" si="1"/>
        <v>0</v>
      </c>
      <c r="G14" s="8"/>
      <c r="H14" s="65"/>
      <c r="I14" s="8"/>
      <c r="J14" s="90" t="e">
        <f t="shared" si="9"/>
        <v>#DIV/0!</v>
      </c>
      <c r="K14" s="29">
        <f t="shared" si="2"/>
        <v>0</v>
      </c>
      <c r="L14" s="8"/>
      <c r="M14" s="65"/>
      <c r="N14" s="8"/>
      <c r="O14" s="90" t="e">
        <f t="shared" si="10"/>
        <v>#DIV/0!</v>
      </c>
      <c r="P14" s="29">
        <f t="shared" si="3"/>
        <v>0</v>
      </c>
      <c r="Q14" s="8"/>
      <c r="R14" s="65"/>
      <c r="S14" s="8"/>
      <c r="T14" s="90" t="e">
        <f t="shared" si="11"/>
        <v>#DIV/0!</v>
      </c>
      <c r="U14" s="29">
        <f t="shared" si="4"/>
        <v>0</v>
      </c>
      <c r="V14" s="8"/>
      <c r="W14" s="65"/>
      <c r="X14" s="8"/>
      <c r="Y14" s="90" t="e">
        <f t="shared" si="12"/>
        <v>#DIV/0!</v>
      </c>
      <c r="Z14" s="29">
        <f t="shared" si="5"/>
        <v>0</v>
      </c>
      <c r="AA14" s="8"/>
      <c r="AB14" s="65"/>
      <c r="AC14" s="8"/>
      <c r="AD14" s="90" t="e">
        <f t="shared" si="13"/>
        <v>#DIV/0!</v>
      </c>
      <c r="AE14" s="29">
        <f t="shared" si="6"/>
        <v>0</v>
      </c>
      <c r="AF14" s="8"/>
      <c r="AG14" s="65"/>
      <c r="AH14" s="8"/>
      <c r="AI14" s="90" t="e">
        <f t="shared" si="14"/>
        <v>#DIV/0!</v>
      </c>
      <c r="AJ14" s="29">
        <f t="shared" si="7"/>
        <v>0</v>
      </c>
      <c r="AK14" s="8"/>
      <c r="AL14" s="65"/>
      <c r="AM14" s="8"/>
      <c r="AN14" s="90" t="e">
        <f t="shared" si="15"/>
        <v>#DIV/0!</v>
      </c>
    </row>
    <row r="15" spans="1:40" ht="12.75" hidden="1" customHeight="1" x14ac:dyDescent="0.2">
      <c r="A15" s="122"/>
      <c r="B15" s="60"/>
      <c r="C15" s="57">
        <f t="shared" si="0"/>
        <v>0</v>
      </c>
      <c r="D15" s="65"/>
      <c r="E15" s="90" t="e">
        <f t="shared" si="8"/>
        <v>#DIV/0!</v>
      </c>
      <c r="F15" s="29">
        <f t="shared" si="1"/>
        <v>0</v>
      </c>
      <c r="G15" s="8"/>
      <c r="H15" s="65"/>
      <c r="I15" s="8"/>
      <c r="J15" s="90" t="e">
        <f t="shared" si="9"/>
        <v>#DIV/0!</v>
      </c>
      <c r="K15" s="29">
        <f t="shared" si="2"/>
        <v>0</v>
      </c>
      <c r="L15" s="8"/>
      <c r="M15" s="65"/>
      <c r="N15" s="8"/>
      <c r="O15" s="90" t="e">
        <f t="shared" si="10"/>
        <v>#DIV/0!</v>
      </c>
      <c r="P15" s="29">
        <f t="shared" si="3"/>
        <v>0</v>
      </c>
      <c r="Q15" s="8"/>
      <c r="R15" s="65"/>
      <c r="S15" s="8"/>
      <c r="T15" s="90" t="e">
        <f t="shared" si="11"/>
        <v>#DIV/0!</v>
      </c>
      <c r="U15" s="29">
        <f t="shared" si="4"/>
        <v>0</v>
      </c>
      <c r="V15" s="8"/>
      <c r="W15" s="65"/>
      <c r="X15" s="8"/>
      <c r="Y15" s="90" t="e">
        <f t="shared" si="12"/>
        <v>#DIV/0!</v>
      </c>
      <c r="Z15" s="29">
        <f t="shared" si="5"/>
        <v>0</v>
      </c>
      <c r="AA15" s="8"/>
      <c r="AB15" s="65"/>
      <c r="AC15" s="8"/>
      <c r="AD15" s="90" t="e">
        <f t="shared" si="13"/>
        <v>#DIV/0!</v>
      </c>
      <c r="AE15" s="29">
        <f t="shared" si="6"/>
        <v>0</v>
      </c>
      <c r="AF15" s="8"/>
      <c r="AG15" s="65"/>
      <c r="AH15" s="8"/>
      <c r="AI15" s="90" t="e">
        <f t="shared" si="14"/>
        <v>#DIV/0!</v>
      </c>
      <c r="AJ15" s="29">
        <f t="shared" si="7"/>
        <v>0</v>
      </c>
      <c r="AK15" s="8"/>
      <c r="AL15" s="65"/>
      <c r="AM15" s="8"/>
      <c r="AN15" s="90" t="e">
        <f t="shared" si="15"/>
        <v>#DIV/0!</v>
      </c>
    </row>
    <row r="16" spans="1:40" ht="13.5" thickBot="1" x14ac:dyDescent="0.25">
      <c r="A16" s="122"/>
      <c r="B16" s="61"/>
      <c r="C16" s="57">
        <f t="shared" si="0"/>
        <v>0</v>
      </c>
      <c r="D16" s="66"/>
      <c r="E16" s="90" t="e">
        <f t="shared" si="8"/>
        <v>#DIV/0!</v>
      </c>
      <c r="F16" s="29">
        <f t="shared" si="1"/>
        <v>0</v>
      </c>
      <c r="G16" s="12">
        <f>C16+F16</f>
        <v>0</v>
      </c>
      <c r="H16" s="66"/>
      <c r="I16" s="12">
        <f>D16+H16</f>
        <v>0</v>
      </c>
      <c r="J16" s="90" t="e">
        <f t="shared" si="9"/>
        <v>#DIV/0!</v>
      </c>
      <c r="K16" s="29">
        <f t="shared" si="2"/>
        <v>0</v>
      </c>
      <c r="L16" s="12">
        <f>H16+K16</f>
        <v>0</v>
      </c>
      <c r="M16" s="66"/>
      <c r="N16" s="12">
        <f>I16+M16</f>
        <v>0</v>
      </c>
      <c r="O16" s="90" t="e">
        <f t="shared" si="10"/>
        <v>#DIV/0!</v>
      </c>
      <c r="P16" s="29">
        <f t="shared" si="3"/>
        <v>0</v>
      </c>
      <c r="Q16" s="12">
        <f>M16+P16</f>
        <v>0</v>
      </c>
      <c r="R16" s="66"/>
      <c r="S16" s="12">
        <f>N16+R16</f>
        <v>0</v>
      </c>
      <c r="T16" s="90" t="e">
        <f t="shared" si="11"/>
        <v>#DIV/0!</v>
      </c>
      <c r="U16" s="29">
        <f t="shared" si="4"/>
        <v>0</v>
      </c>
      <c r="V16" s="12">
        <f>R16+U16</f>
        <v>0</v>
      </c>
      <c r="W16" s="66"/>
      <c r="X16" s="12">
        <f>S16+W16</f>
        <v>0</v>
      </c>
      <c r="Y16" s="90" t="e">
        <f t="shared" si="12"/>
        <v>#DIV/0!</v>
      </c>
      <c r="Z16" s="29">
        <f t="shared" si="5"/>
        <v>0</v>
      </c>
      <c r="AA16" s="12">
        <f>W16+Z16</f>
        <v>0</v>
      </c>
      <c r="AB16" s="66"/>
      <c r="AC16" s="12">
        <f>X16+AB16</f>
        <v>0</v>
      </c>
      <c r="AD16" s="90" t="e">
        <f t="shared" si="13"/>
        <v>#DIV/0!</v>
      </c>
      <c r="AE16" s="29">
        <f t="shared" si="6"/>
        <v>0</v>
      </c>
      <c r="AF16" s="12">
        <f>AB16+AE16</f>
        <v>0</v>
      </c>
      <c r="AG16" s="66"/>
      <c r="AH16" s="12">
        <f>AC16+AG16</f>
        <v>0</v>
      </c>
      <c r="AI16" s="90" t="e">
        <f t="shared" si="14"/>
        <v>#DIV/0!</v>
      </c>
      <c r="AJ16" s="29">
        <f t="shared" si="7"/>
        <v>0</v>
      </c>
      <c r="AK16" s="12">
        <f>AG16+AJ16</f>
        <v>0</v>
      </c>
      <c r="AL16" s="66"/>
      <c r="AM16" s="12">
        <f>AH16+AL16</f>
        <v>0</v>
      </c>
      <c r="AN16" s="90" t="e">
        <f t="shared" si="15"/>
        <v>#DIV/0!</v>
      </c>
    </row>
    <row r="17" spans="1:40" s="2" customFormat="1" ht="15.75" customHeight="1" thickTop="1" thickBot="1" x14ac:dyDescent="0.25">
      <c r="A17" s="21" t="s">
        <v>17</v>
      </c>
      <c r="B17" s="22">
        <f t="shared" ref="B17:I17" si="16">SUM(B6:B16)</f>
        <v>731715.43</v>
      </c>
      <c r="C17" s="58">
        <f t="shared" si="16"/>
        <v>304881.4291666667</v>
      </c>
      <c r="D17" s="27">
        <f t="shared" si="16"/>
        <v>213000</v>
      </c>
      <c r="E17" s="91">
        <f>(D17/C17)-100%</f>
        <v>-0.30136774620155282</v>
      </c>
      <c r="F17" s="26">
        <f t="shared" si="16"/>
        <v>60976.285833333335</v>
      </c>
      <c r="G17" s="27">
        <f>SUM(G6:G16)</f>
        <v>365857.71500000003</v>
      </c>
      <c r="H17" s="27">
        <f>SUM(H6:H16)</f>
        <v>0</v>
      </c>
      <c r="I17" s="27">
        <f t="shared" si="16"/>
        <v>213000</v>
      </c>
      <c r="J17" s="91">
        <f>(I17/G17)-100%</f>
        <v>-0.41780645516796067</v>
      </c>
      <c r="K17" s="26">
        <f t="shared" ref="K17:AM17" si="17">SUM(K6:K16)</f>
        <v>60976.285833333335</v>
      </c>
      <c r="L17" s="27">
        <f t="shared" si="17"/>
        <v>426834.00083333335</v>
      </c>
      <c r="M17" s="27">
        <f t="shared" si="17"/>
        <v>0</v>
      </c>
      <c r="N17" s="27">
        <f t="shared" si="17"/>
        <v>213000</v>
      </c>
      <c r="O17" s="91">
        <f>(N17/L17)-100%</f>
        <v>-0.50097696157253768</v>
      </c>
      <c r="P17" s="26">
        <f t="shared" si="17"/>
        <v>60976.285833333335</v>
      </c>
      <c r="Q17" s="27">
        <f t="shared" si="17"/>
        <v>487810.28666666668</v>
      </c>
      <c r="R17" s="27">
        <f t="shared" si="17"/>
        <v>0</v>
      </c>
      <c r="S17" s="27">
        <f t="shared" si="17"/>
        <v>213000</v>
      </c>
      <c r="T17" s="91">
        <f>(S17/Q17)-100%</f>
        <v>-0.56335484137597047</v>
      </c>
      <c r="U17" s="26">
        <f t="shared" si="17"/>
        <v>60976.285833333335</v>
      </c>
      <c r="V17" s="27">
        <f t="shared" si="17"/>
        <v>548786.57250000001</v>
      </c>
      <c r="W17" s="27">
        <f t="shared" si="17"/>
        <v>0</v>
      </c>
      <c r="X17" s="27">
        <f t="shared" si="17"/>
        <v>213000</v>
      </c>
      <c r="Y17" s="91">
        <f>(X17/V17)-100%</f>
        <v>-0.61187097011197378</v>
      </c>
      <c r="Z17" s="26">
        <f t="shared" si="17"/>
        <v>60976.285833333335</v>
      </c>
      <c r="AA17" s="27">
        <f t="shared" si="17"/>
        <v>609762.8583333334</v>
      </c>
      <c r="AB17" s="27">
        <f t="shared" si="17"/>
        <v>0</v>
      </c>
      <c r="AC17" s="27">
        <f t="shared" si="17"/>
        <v>213000</v>
      </c>
      <c r="AD17" s="91">
        <f>(AC17/AA17)-100%</f>
        <v>-0.65068387310077647</v>
      </c>
      <c r="AE17" s="26">
        <f t="shared" si="17"/>
        <v>60976.285833333335</v>
      </c>
      <c r="AF17" s="27">
        <f t="shared" si="17"/>
        <v>670739.14416666678</v>
      </c>
      <c r="AG17" s="27">
        <f t="shared" si="17"/>
        <v>0</v>
      </c>
      <c r="AH17" s="27">
        <f t="shared" si="17"/>
        <v>213000</v>
      </c>
      <c r="AI17" s="91">
        <f>(AH17/AF17)-100%</f>
        <v>-0.68243988463706939</v>
      </c>
      <c r="AJ17" s="26">
        <f t="shared" si="17"/>
        <v>60976.285833333335</v>
      </c>
      <c r="AK17" s="27">
        <f t="shared" si="17"/>
        <v>731715.43000000017</v>
      </c>
      <c r="AL17" s="27">
        <f t="shared" si="17"/>
        <v>0</v>
      </c>
      <c r="AM17" s="27">
        <f t="shared" si="17"/>
        <v>213000</v>
      </c>
      <c r="AN17" s="91">
        <f>(AM17/AK17)-100%</f>
        <v>-0.70890322758398039</v>
      </c>
    </row>
    <row r="19" spans="1:40" ht="15.75" customHeight="1" thickBot="1" x14ac:dyDescent="0.3">
      <c r="A19" s="155" t="s">
        <v>16</v>
      </c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</row>
    <row r="20" spans="1:40" ht="27" customHeight="1" x14ac:dyDescent="0.25">
      <c r="A20" s="56"/>
      <c r="B20" s="146" t="s">
        <v>8</v>
      </c>
      <c r="C20" s="141" t="s">
        <v>9</v>
      </c>
      <c r="D20" s="142"/>
      <c r="E20" s="143"/>
      <c r="F20" s="141" t="s">
        <v>12</v>
      </c>
      <c r="G20" s="142"/>
      <c r="H20" s="142"/>
      <c r="I20" s="142"/>
      <c r="J20" s="143"/>
      <c r="K20" s="141" t="s">
        <v>13</v>
      </c>
      <c r="L20" s="142"/>
      <c r="M20" s="142"/>
      <c r="N20" s="142"/>
      <c r="O20" s="143"/>
      <c r="P20" s="141" t="s">
        <v>14</v>
      </c>
      <c r="Q20" s="142"/>
      <c r="R20" s="142"/>
      <c r="S20" s="142"/>
      <c r="T20" s="143"/>
      <c r="U20" s="141" t="s">
        <v>1</v>
      </c>
      <c r="V20" s="142"/>
      <c r="W20" s="142"/>
      <c r="X20" s="142"/>
      <c r="Y20" s="143"/>
      <c r="Z20" s="141" t="s">
        <v>2</v>
      </c>
      <c r="AA20" s="142"/>
      <c r="AB20" s="142"/>
      <c r="AC20" s="142"/>
      <c r="AD20" s="143"/>
      <c r="AE20" s="141" t="s">
        <v>3</v>
      </c>
      <c r="AF20" s="142"/>
      <c r="AG20" s="142"/>
      <c r="AH20" s="142"/>
      <c r="AI20" s="143"/>
      <c r="AJ20" s="141" t="s">
        <v>15</v>
      </c>
      <c r="AK20" s="142"/>
      <c r="AL20" s="142"/>
      <c r="AM20" s="142"/>
      <c r="AN20" s="143"/>
    </row>
    <row r="21" spans="1:40" ht="25.5" customHeight="1" x14ac:dyDescent="0.2">
      <c r="A21" s="127" t="s">
        <v>0</v>
      </c>
      <c r="B21" s="147"/>
      <c r="C21" s="23" t="s">
        <v>10</v>
      </c>
      <c r="D21" s="7" t="s">
        <v>39</v>
      </c>
      <c r="E21" s="24" t="s">
        <v>11</v>
      </c>
      <c r="F21" s="23" t="s">
        <v>30</v>
      </c>
      <c r="G21" s="6" t="s">
        <v>38</v>
      </c>
      <c r="H21" s="6" t="s">
        <v>31</v>
      </c>
      <c r="I21" s="7" t="s">
        <v>39</v>
      </c>
      <c r="J21" s="24" t="s">
        <v>11</v>
      </c>
      <c r="K21" s="23" t="s">
        <v>30</v>
      </c>
      <c r="L21" s="6" t="s">
        <v>38</v>
      </c>
      <c r="M21" s="6" t="s">
        <v>31</v>
      </c>
      <c r="N21" s="7" t="s">
        <v>39</v>
      </c>
      <c r="O21" s="24" t="s">
        <v>11</v>
      </c>
      <c r="P21" s="23" t="s">
        <v>30</v>
      </c>
      <c r="Q21" s="6" t="s">
        <v>38</v>
      </c>
      <c r="R21" s="6" t="s">
        <v>31</v>
      </c>
      <c r="S21" s="7" t="s">
        <v>39</v>
      </c>
      <c r="T21" s="24" t="s">
        <v>11</v>
      </c>
      <c r="U21" s="23" t="s">
        <v>30</v>
      </c>
      <c r="V21" s="6" t="s">
        <v>38</v>
      </c>
      <c r="W21" s="6" t="s">
        <v>31</v>
      </c>
      <c r="X21" s="7" t="s">
        <v>39</v>
      </c>
      <c r="Y21" s="24" t="s">
        <v>11</v>
      </c>
      <c r="Z21" s="23" t="s">
        <v>30</v>
      </c>
      <c r="AA21" s="6" t="s">
        <v>38</v>
      </c>
      <c r="AB21" s="6" t="s">
        <v>31</v>
      </c>
      <c r="AC21" s="7" t="s">
        <v>39</v>
      </c>
      <c r="AD21" s="24" t="s">
        <v>11</v>
      </c>
      <c r="AE21" s="23" t="s">
        <v>30</v>
      </c>
      <c r="AF21" s="6" t="s">
        <v>38</v>
      </c>
      <c r="AG21" s="6" t="s">
        <v>31</v>
      </c>
      <c r="AH21" s="7" t="s">
        <v>39</v>
      </c>
      <c r="AI21" s="24" t="s">
        <v>11</v>
      </c>
      <c r="AJ21" s="23" t="s">
        <v>30</v>
      </c>
      <c r="AK21" s="6" t="s">
        <v>38</v>
      </c>
      <c r="AL21" s="6" t="s">
        <v>31</v>
      </c>
      <c r="AM21" s="7" t="s">
        <v>39</v>
      </c>
      <c r="AN21" s="24" t="s">
        <v>11</v>
      </c>
    </row>
    <row r="22" spans="1:40" s="139" customFormat="1" ht="14.25" customHeight="1" x14ac:dyDescent="0.2">
      <c r="A22" s="136" t="s">
        <v>19</v>
      </c>
      <c r="B22" s="137">
        <f>SUM(B23:B28)</f>
        <v>388583.85</v>
      </c>
      <c r="C22" s="137">
        <f>SUM(C23:C28)</f>
        <v>161909.93749999997</v>
      </c>
      <c r="D22" s="137">
        <f>SUM(D23:D28)</f>
        <v>114700</v>
      </c>
      <c r="E22" s="138">
        <f t="shared" ref="E22:E55" si="18">(D22/C22)-100%</f>
        <v>-0.2915814694820692</v>
      </c>
      <c r="F22" s="137">
        <f>SUM(F23:F28)</f>
        <v>32381.987499999996</v>
      </c>
      <c r="G22" s="137">
        <f>SUM(G23:G28)</f>
        <v>194291.92499999999</v>
      </c>
      <c r="H22" s="137">
        <f>SUM(H23:H28)</f>
        <v>0</v>
      </c>
      <c r="I22" s="137">
        <f>SUM(I23:I28)</f>
        <v>114700</v>
      </c>
      <c r="J22" s="138">
        <f t="shared" ref="J22:J55" si="19">(I22/G22)-100%</f>
        <v>-0.40965122456839109</v>
      </c>
      <c r="K22" s="137">
        <f>SUM(K23:K28)</f>
        <v>32381.987499999996</v>
      </c>
      <c r="L22" s="137">
        <f>SUM(L23:L28)</f>
        <v>226673.91249999998</v>
      </c>
      <c r="M22" s="137">
        <f>SUM(M23:M28)</f>
        <v>0</v>
      </c>
      <c r="N22" s="137">
        <f>SUM(N23:N28)</f>
        <v>114700</v>
      </c>
      <c r="O22" s="138">
        <f t="shared" ref="O22:O55" si="20">(N22/L22)-100%</f>
        <v>-0.49398676391576379</v>
      </c>
      <c r="P22" s="137">
        <f>SUM(P23:P28)</f>
        <v>32381.987499999996</v>
      </c>
      <c r="Q22" s="137">
        <f>SUM(Q23:Q28)</f>
        <v>259055.90000000002</v>
      </c>
      <c r="R22" s="137">
        <f>SUM(R23:R28)</f>
        <v>0</v>
      </c>
      <c r="S22" s="137">
        <f>SUM(S23:S28)</f>
        <v>114700</v>
      </c>
      <c r="T22" s="138">
        <f t="shared" ref="T22:T28" si="21">(S22/Q22)-100%</f>
        <v>-0.55723841842629329</v>
      </c>
      <c r="U22" s="137">
        <f>SUM(U23:U28)</f>
        <v>32381.987499999996</v>
      </c>
      <c r="V22" s="137">
        <f>SUM(V23:V28)</f>
        <v>291437.88749999995</v>
      </c>
      <c r="W22" s="137">
        <f>SUM(W23:W28)</f>
        <v>0</v>
      </c>
      <c r="X22" s="137">
        <f>SUM(X23:X28)</f>
        <v>114700</v>
      </c>
      <c r="Y22" s="138">
        <f t="shared" ref="Y22:Y28" si="22">(X22/V22)-100%</f>
        <v>-0.60643414971226073</v>
      </c>
      <c r="Z22" s="137">
        <f>SUM(Z23:Z28)</f>
        <v>32381.987499999996</v>
      </c>
      <c r="AA22" s="137">
        <f>SUM(AA23:AA28)</f>
        <v>323819.87500000006</v>
      </c>
      <c r="AB22" s="137">
        <f>SUM(AB23:AB28)</f>
        <v>0</v>
      </c>
      <c r="AC22" s="137">
        <f>SUM(AC23:AC28)</f>
        <v>114700</v>
      </c>
      <c r="AD22" s="138">
        <f t="shared" ref="AD22:AD28" si="23">(AC22/AA22)-100%</f>
        <v>-0.64579073474103477</v>
      </c>
      <c r="AE22" s="137">
        <f>SUM(AE23:AE28)</f>
        <v>32381.987499999996</v>
      </c>
      <c r="AF22" s="137">
        <f>SUM(AF23:AF28)</f>
        <v>356201.86250000005</v>
      </c>
      <c r="AG22" s="137">
        <f>SUM(AG23:AG28)</f>
        <v>0</v>
      </c>
      <c r="AH22" s="137">
        <f>SUM(AH23:AH28)</f>
        <v>114700</v>
      </c>
      <c r="AI22" s="138">
        <f t="shared" ref="AI22:AI28" si="24">(AH22/AF22)-100%</f>
        <v>-0.67799157703730428</v>
      </c>
      <c r="AJ22" s="137">
        <f>SUM(AJ23:AJ28)</f>
        <v>32381.987499999996</v>
      </c>
      <c r="AK22" s="137">
        <f>SUM(AK23:AK28)</f>
        <v>388583.85000000003</v>
      </c>
      <c r="AL22" s="137">
        <f>SUM(AL23:AL28)</f>
        <v>0</v>
      </c>
      <c r="AM22" s="137">
        <f>SUM(AM23:AM28)</f>
        <v>114700</v>
      </c>
      <c r="AN22" s="138">
        <f t="shared" ref="AN22:AN28" si="25">(AM22/AK22)-100%</f>
        <v>-0.7048256122841956</v>
      </c>
    </row>
    <row r="23" spans="1:40" ht="14.25" customHeight="1" x14ac:dyDescent="0.2">
      <c r="A23" s="67" t="s">
        <v>42</v>
      </c>
      <c r="B23" s="69">
        <f>263860.07+16186.66-14540.15</f>
        <v>265506.57999999996</v>
      </c>
      <c r="C23" s="25">
        <f t="shared" ref="C23:C55" si="26">$B23/12*5</f>
        <v>110627.74166666664</v>
      </c>
      <c r="D23" s="73">
        <v>77000</v>
      </c>
      <c r="E23" s="90">
        <f t="shared" si="18"/>
        <v>-0.30397205221806534</v>
      </c>
      <c r="F23" s="29">
        <f t="shared" ref="F23:F55" si="27">$B23/12</f>
        <v>22125.548333333329</v>
      </c>
      <c r="G23" s="8">
        <f>C23+F23</f>
        <v>132753.28999999998</v>
      </c>
      <c r="H23" s="73"/>
      <c r="I23" s="8">
        <f>D23+H23</f>
        <v>77000</v>
      </c>
      <c r="J23" s="90">
        <f t="shared" si="19"/>
        <v>-0.41997671018172122</v>
      </c>
      <c r="K23" s="29">
        <f t="shared" ref="K23:K55" si="28">$B23/12</f>
        <v>22125.548333333329</v>
      </c>
      <c r="L23" s="8">
        <f>G23+K23</f>
        <v>154878.83833333332</v>
      </c>
      <c r="M23" s="73"/>
      <c r="N23" s="8">
        <f>I23+M23</f>
        <v>77000</v>
      </c>
      <c r="O23" s="90">
        <f t="shared" si="20"/>
        <v>-0.50283718015576107</v>
      </c>
      <c r="P23" s="29">
        <f t="shared" ref="P23:P55" si="29">$B23/12</f>
        <v>22125.548333333329</v>
      </c>
      <c r="Q23" s="8">
        <f>L23+P23</f>
        <v>177004.38666666666</v>
      </c>
      <c r="R23" s="73"/>
      <c r="S23" s="8">
        <f>N23+R23</f>
        <v>77000</v>
      </c>
      <c r="T23" s="90">
        <f t="shared" si="21"/>
        <v>-0.56498253263629095</v>
      </c>
      <c r="U23" s="29">
        <f t="shared" ref="U23:U55" si="30">$B23/12</f>
        <v>22125.548333333329</v>
      </c>
      <c r="V23" s="8">
        <f>Q23+U23</f>
        <v>199129.935</v>
      </c>
      <c r="W23" s="73"/>
      <c r="X23" s="8">
        <f>S23+W23</f>
        <v>77000</v>
      </c>
      <c r="Y23" s="90">
        <f t="shared" si="22"/>
        <v>-0.61331780678781422</v>
      </c>
      <c r="Z23" s="29">
        <f t="shared" ref="Z23:Z55" si="31">$B23/12</f>
        <v>22125.548333333329</v>
      </c>
      <c r="AA23" s="8">
        <f>V23+Z23</f>
        <v>221255.48333333334</v>
      </c>
      <c r="AB23" s="73"/>
      <c r="AC23" s="8">
        <f>X23+AB23</f>
        <v>77000</v>
      </c>
      <c r="AD23" s="90">
        <f t="shared" si="23"/>
        <v>-0.65198602610903278</v>
      </c>
      <c r="AE23" s="29">
        <f t="shared" ref="AE23:AE55" si="32">$B23/12</f>
        <v>22125.548333333329</v>
      </c>
      <c r="AF23" s="8">
        <f>AA23+AE23</f>
        <v>243381.03166666668</v>
      </c>
      <c r="AG23" s="73"/>
      <c r="AH23" s="8">
        <f>AC23+AG23</f>
        <v>77000</v>
      </c>
      <c r="AI23" s="90">
        <f t="shared" si="24"/>
        <v>-0.68362366009912079</v>
      </c>
      <c r="AJ23" s="29">
        <f t="shared" ref="AJ23:AJ55" si="33">$B23/12</f>
        <v>22125.548333333329</v>
      </c>
      <c r="AK23" s="8">
        <f>AF23+AJ23</f>
        <v>265506.58</v>
      </c>
      <c r="AL23" s="73"/>
      <c r="AM23" s="8">
        <f>AH23+AL23</f>
        <v>77000</v>
      </c>
      <c r="AN23" s="90">
        <f t="shared" si="25"/>
        <v>-0.70998835509086067</v>
      </c>
    </row>
    <row r="24" spans="1:40" ht="14.25" customHeight="1" x14ac:dyDescent="0.2">
      <c r="A24" s="67" t="s">
        <v>43</v>
      </c>
      <c r="B24" s="69">
        <v>89786.15</v>
      </c>
      <c r="C24" s="25">
        <f t="shared" si="26"/>
        <v>37410.895833333328</v>
      </c>
      <c r="D24" s="73">
        <v>28000</v>
      </c>
      <c r="E24" s="90">
        <f t="shared" si="18"/>
        <v>-0.2515549447214297</v>
      </c>
      <c r="F24" s="29">
        <f t="shared" si="27"/>
        <v>7482.1791666666659</v>
      </c>
      <c r="G24" s="8">
        <f t="shared" ref="G24:G55" si="34">C24+F24</f>
        <v>44893.074999999997</v>
      </c>
      <c r="H24" s="73"/>
      <c r="I24" s="8">
        <f t="shared" ref="I24:I55" si="35">D24+H24</f>
        <v>28000</v>
      </c>
      <c r="J24" s="90">
        <f t="shared" si="19"/>
        <v>-0.37629578726785806</v>
      </c>
      <c r="K24" s="29">
        <f t="shared" si="28"/>
        <v>7482.1791666666659</v>
      </c>
      <c r="L24" s="8">
        <f t="shared" ref="L24:L28" si="36">G24+K24</f>
        <v>52375.254166666666</v>
      </c>
      <c r="M24" s="73"/>
      <c r="N24" s="8">
        <f t="shared" ref="N24:N55" si="37">I24+M24</f>
        <v>28000</v>
      </c>
      <c r="O24" s="90">
        <f t="shared" si="20"/>
        <v>-0.46539638908673553</v>
      </c>
      <c r="P24" s="29">
        <f t="shared" si="29"/>
        <v>7482.1791666666659</v>
      </c>
      <c r="Q24" s="8">
        <f t="shared" ref="Q24:Q28" si="38">L24+P24</f>
        <v>59857.433333333334</v>
      </c>
      <c r="R24" s="73"/>
      <c r="S24" s="8">
        <f t="shared" ref="S24:S28" si="39">N24+R24</f>
        <v>28000</v>
      </c>
      <c r="T24" s="90">
        <f t="shared" si="21"/>
        <v>-0.5322218404508936</v>
      </c>
      <c r="U24" s="29">
        <f t="shared" si="30"/>
        <v>7482.1791666666659</v>
      </c>
      <c r="V24" s="8">
        <f t="shared" ref="V24:V28" si="40">Q24+U24</f>
        <v>67339.612500000003</v>
      </c>
      <c r="W24" s="73"/>
      <c r="X24" s="8">
        <f t="shared" ref="X24:X28" si="41">S24+W24</f>
        <v>28000</v>
      </c>
      <c r="Y24" s="90">
        <f t="shared" si="22"/>
        <v>-0.58419719151190541</v>
      </c>
      <c r="Z24" s="29">
        <f t="shared" si="31"/>
        <v>7482.1791666666659</v>
      </c>
      <c r="AA24" s="8">
        <f t="shared" ref="AA24:AA28" si="42">V24+Z24</f>
        <v>74821.791666666672</v>
      </c>
      <c r="AB24" s="73"/>
      <c r="AC24" s="8">
        <f t="shared" ref="AC24:AC28" si="43">X24+AB24</f>
        <v>28000</v>
      </c>
      <c r="AD24" s="90">
        <f t="shared" si="23"/>
        <v>-0.6257774723607149</v>
      </c>
      <c r="AE24" s="29">
        <f t="shared" si="32"/>
        <v>7482.1791666666659</v>
      </c>
      <c r="AF24" s="8">
        <f t="shared" ref="AF24:AF28" si="44">AA24+AE24</f>
        <v>82303.97083333334</v>
      </c>
      <c r="AG24" s="73"/>
      <c r="AH24" s="8">
        <f t="shared" ref="AH24:AH28" si="45">AC24+AG24</f>
        <v>28000</v>
      </c>
      <c r="AI24" s="90">
        <f t="shared" si="24"/>
        <v>-0.65979770214610445</v>
      </c>
      <c r="AJ24" s="29">
        <f t="shared" si="33"/>
        <v>7482.1791666666659</v>
      </c>
      <c r="AK24" s="8">
        <f t="shared" ref="AK24:AK28" si="46">AF24+AJ24</f>
        <v>89786.150000000009</v>
      </c>
      <c r="AL24" s="73"/>
      <c r="AM24" s="8">
        <f t="shared" ref="AM24:AM28" si="47">AH24+AL24</f>
        <v>28000</v>
      </c>
      <c r="AN24" s="90">
        <f t="shared" si="25"/>
        <v>-0.68814789363392914</v>
      </c>
    </row>
    <row r="25" spans="1:40" ht="14.25" customHeight="1" x14ac:dyDescent="0.2">
      <c r="A25" s="67" t="s">
        <v>44</v>
      </c>
      <c r="B25" s="69"/>
      <c r="C25" s="25">
        <f t="shared" si="26"/>
        <v>0</v>
      </c>
      <c r="D25" s="73"/>
      <c r="E25" s="90" t="e">
        <f t="shared" si="18"/>
        <v>#DIV/0!</v>
      </c>
      <c r="F25" s="29">
        <f t="shared" si="27"/>
        <v>0</v>
      </c>
      <c r="G25" s="8">
        <f t="shared" si="34"/>
        <v>0</v>
      </c>
      <c r="H25" s="73"/>
      <c r="I25" s="8">
        <f t="shared" si="35"/>
        <v>0</v>
      </c>
      <c r="J25" s="90" t="e">
        <f t="shared" si="19"/>
        <v>#DIV/0!</v>
      </c>
      <c r="K25" s="29">
        <f t="shared" si="28"/>
        <v>0</v>
      </c>
      <c r="L25" s="8">
        <f t="shared" si="36"/>
        <v>0</v>
      </c>
      <c r="M25" s="73"/>
      <c r="N25" s="8">
        <f t="shared" si="37"/>
        <v>0</v>
      </c>
      <c r="O25" s="90" t="e">
        <f t="shared" si="20"/>
        <v>#DIV/0!</v>
      </c>
      <c r="P25" s="29">
        <f t="shared" si="29"/>
        <v>0</v>
      </c>
      <c r="Q25" s="8">
        <f t="shared" si="38"/>
        <v>0</v>
      </c>
      <c r="R25" s="73"/>
      <c r="S25" s="8">
        <f t="shared" si="39"/>
        <v>0</v>
      </c>
      <c r="T25" s="90" t="e">
        <f t="shared" si="21"/>
        <v>#DIV/0!</v>
      </c>
      <c r="U25" s="29">
        <f t="shared" si="30"/>
        <v>0</v>
      </c>
      <c r="V25" s="8">
        <f t="shared" si="40"/>
        <v>0</v>
      </c>
      <c r="W25" s="73"/>
      <c r="X25" s="8">
        <f t="shared" si="41"/>
        <v>0</v>
      </c>
      <c r="Y25" s="90" t="e">
        <f t="shared" si="22"/>
        <v>#DIV/0!</v>
      </c>
      <c r="Z25" s="29">
        <f t="shared" si="31"/>
        <v>0</v>
      </c>
      <c r="AA25" s="8">
        <f t="shared" si="42"/>
        <v>0</v>
      </c>
      <c r="AB25" s="73"/>
      <c r="AC25" s="8">
        <f t="shared" si="43"/>
        <v>0</v>
      </c>
      <c r="AD25" s="90" t="e">
        <f t="shared" si="23"/>
        <v>#DIV/0!</v>
      </c>
      <c r="AE25" s="29">
        <f t="shared" si="32"/>
        <v>0</v>
      </c>
      <c r="AF25" s="8">
        <f t="shared" si="44"/>
        <v>0</v>
      </c>
      <c r="AG25" s="73"/>
      <c r="AH25" s="8">
        <f t="shared" si="45"/>
        <v>0</v>
      </c>
      <c r="AI25" s="90" t="e">
        <f t="shared" si="24"/>
        <v>#DIV/0!</v>
      </c>
      <c r="AJ25" s="29">
        <f t="shared" si="33"/>
        <v>0</v>
      </c>
      <c r="AK25" s="8">
        <f t="shared" si="46"/>
        <v>0</v>
      </c>
      <c r="AL25" s="73"/>
      <c r="AM25" s="8">
        <f t="shared" si="47"/>
        <v>0</v>
      </c>
      <c r="AN25" s="90" t="e">
        <f t="shared" si="25"/>
        <v>#DIV/0!</v>
      </c>
    </row>
    <row r="26" spans="1:40" ht="14.25" customHeight="1" x14ac:dyDescent="0.2">
      <c r="A26" s="67" t="s">
        <v>45</v>
      </c>
      <c r="B26" s="69"/>
      <c r="C26" s="25">
        <f t="shared" si="26"/>
        <v>0</v>
      </c>
      <c r="D26" s="73"/>
      <c r="E26" s="90" t="e">
        <f t="shared" si="18"/>
        <v>#DIV/0!</v>
      </c>
      <c r="F26" s="29">
        <f t="shared" si="27"/>
        <v>0</v>
      </c>
      <c r="G26" s="8">
        <f t="shared" si="34"/>
        <v>0</v>
      </c>
      <c r="H26" s="73"/>
      <c r="I26" s="8">
        <f t="shared" si="35"/>
        <v>0</v>
      </c>
      <c r="J26" s="90" t="e">
        <f t="shared" si="19"/>
        <v>#DIV/0!</v>
      </c>
      <c r="K26" s="29">
        <f t="shared" si="28"/>
        <v>0</v>
      </c>
      <c r="L26" s="8">
        <f t="shared" si="36"/>
        <v>0</v>
      </c>
      <c r="M26" s="73"/>
      <c r="N26" s="8">
        <f t="shared" si="37"/>
        <v>0</v>
      </c>
      <c r="O26" s="90" t="e">
        <f t="shared" si="20"/>
        <v>#DIV/0!</v>
      </c>
      <c r="P26" s="29">
        <f t="shared" si="29"/>
        <v>0</v>
      </c>
      <c r="Q26" s="8">
        <f t="shared" si="38"/>
        <v>0</v>
      </c>
      <c r="R26" s="73"/>
      <c r="S26" s="8">
        <f t="shared" si="39"/>
        <v>0</v>
      </c>
      <c r="T26" s="90" t="e">
        <f t="shared" si="21"/>
        <v>#DIV/0!</v>
      </c>
      <c r="U26" s="29">
        <f t="shared" si="30"/>
        <v>0</v>
      </c>
      <c r="V26" s="8">
        <f t="shared" si="40"/>
        <v>0</v>
      </c>
      <c r="W26" s="73"/>
      <c r="X26" s="8">
        <f t="shared" si="41"/>
        <v>0</v>
      </c>
      <c r="Y26" s="90" t="e">
        <f t="shared" si="22"/>
        <v>#DIV/0!</v>
      </c>
      <c r="Z26" s="29">
        <f t="shared" si="31"/>
        <v>0</v>
      </c>
      <c r="AA26" s="8">
        <f t="shared" si="42"/>
        <v>0</v>
      </c>
      <c r="AB26" s="73"/>
      <c r="AC26" s="8">
        <f t="shared" si="43"/>
        <v>0</v>
      </c>
      <c r="AD26" s="90" t="e">
        <f t="shared" si="23"/>
        <v>#DIV/0!</v>
      </c>
      <c r="AE26" s="29">
        <f t="shared" si="32"/>
        <v>0</v>
      </c>
      <c r="AF26" s="8">
        <f t="shared" si="44"/>
        <v>0</v>
      </c>
      <c r="AG26" s="73"/>
      <c r="AH26" s="8">
        <f t="shared" si="45"/>
        <v>0</v>
      </c>
      <c r="AI26" s="90" t="e">
        <f t="shared" si="24"/>
        <v>#DIV/0!</v>
      </c>
      <c r="AJ26" s="29">
        <f t="shared" si="33"/>
        <v>0</v>
      </c>
      <c r="AK26" s="8">
        <f t="shared" si="46"/>
        <v>0</v>
      </c>
      <c r="AL26" s="73"/>
      <c r="AM26" s="8">
        <f t="shared" si="47"/>
        <v>0</v>
      </c>
      <c r="AN26" s="90" t="e">
        <f t="shared" si="25"/>
        <v>#DIV/0!</v>
      </c>
    </row>
    <row r="27" spans="1:40" ht="14.25" customHeight="1" x14ac:dyDescent="0.2">
      <c r="A27" s="67" t="s">
        <v>46</v>
      </c>
      <c r="B27" s="69">
        <v>3553.38</v>
      </c>
      <c r="C27" s="25">
        <f t="shared" si="26"/>
        <v>1480.575</v>
      </c>
      <c r="D27" s="73">
        <v>1000</v>
      </c>
      <c r="E27" s="90">
        <f t="shared" si="18"/>
        <v>-0.32458673150634043</v>
      </c>
      <c r="F27" s="29">
        <f t="shared" si="27"/>
        <v>296.11500000000001</v>
      </c>
      <c r="G27" s="8">
        <f t="shared" si="34"/>
        <v>1776.69</v>
      </c>
      <c r="H27" s="73"/>
      <c r="I27" s="8">
        <f t="shared" si="35"/>
        <v>1000</v>
      </c>
      <c r="J27" s="90">
        <f t="shared" si="19"/>
        <v>-0.4371556095886171</v>
      </c>
      <c r="K27" s="29">
        <f t="shared" si="28"/>
        <v>296.11500000000001</v>
      </c>
      <c r="L27" s="8">
        <f t="shared" si="36"/>
        <v>2072.8050000000003</v>
      </c>
      <c r="M27" s="73"/>
      <c r="N27" s="8">
        <f t="shared" si="37"/>
        <v>1000</v>
      </c>
      <c r="O27" s="90">
        <f t="shared" si="20"/>
        <v>-0.51756195107595748</v>
      </c>
      <c r="P27" s="29">
        <f t="shared" si="29"/>
        <v>296.11500000000001</v>
      </c>
      <c r="Q27" s="8">
        <f t="shared" si="38"/>
        <v>2368.92</v>
      </c>
      <c r="R27" s="73"/>
      <c r="S27" s="8">
        <f t="shared" si="39"/>
        <v>1000</v>
      </c>
      <c r="T27" s="90">
        <f t="shared" si="21"/>
        <v>-0.57786670719146271</v>
      </c>
      <c r="U27" s="29">
        <f t="shared" si="30"/>
        <v>296.11500000000001</v>
      </c>
      <c r="V27" s="8">
        <f t="shared" si="40"/>
        <v>2665.0349999999999</v>
      </c>
      <c r="W27" s="73"/>
      <c r="X27" s="8">
        <f t="shared" si="41"/>
        <v>1000</v>
      </c>
      <c r="Y27" s="90">
        <f t="shared" si="22"/>
        <v>-0.62477040639241133</v>
      </c>
      <c r="Z27" s="29">
        <f t="shared" si="31"/>
        <v>296.11500000000001</v>
      </c>
      <c r="AA27" s="8">
        <f t="shared" si="42"/>
        <v>2961.1499999999996</v>
      </c>
      <c r="AB27" s="73"/>
      <c r="AC27" s="8">
        <f t="shared" si="43"/>
        <v>1000</v>
      </c>
      <c r="AD27" s="90">
        <f t="shared" si="23"/>
        <v>-0.66229336575317022</v>
      </c>
      <c r="AE27" s="29">
        <f t="shared" si="32"/>
        <v>296.11500000000001</v>
      </c>
      <c r="AF27" s="8">
        <f t="shared" si="44"/>
        <v>3257.2649999999994</v>
      </c>
      <c r="AG27" s="73"/>
      <c r="AH27" s="8">
        <f t="shared" si="45"/>
        <v>1000</v>
      </c>
      <c r="AI27" s="90">
        <f t="shared" si="24"/>
        <v>-0.69299396886651832</v>
      </c>
      <c r="AJ27" s="29">
        <f t="shared" si="33"/>
        <v>296.11500000000001</v>
      </c>
      <c r="AK27" s="8">
        <f t="shared" si="46"/>
        <v>3553.3799999999992</v>
      </c>
      <c r="AL27" s="73"/>
      <c r="AM27" s="8">
        <f t="shared" si="47"/>
        <v>1000</v>
      </c>
      <c r="AN27" s="90">
        <f t="shared" si="25"/>
        <v>-0.71857780479430844</v>
      </c>
    </row>
    <row r="28" spans="1:40" ht="14.25" customHeight="1" x14ac:dyDescent="0.2">
      <c r="A28" s="67" t="s">
        <v>47</v>
      </c>
      <c r="B28" s="69">
        <v>29737.74</v>
      </c>
      <c r="C28" s="25">
        <f t="shared" si="26"/>
        <v>12390.725</v>
      </c>
      <c r="D28" s="73">
        <v>8700</v>
      </c>
      <c r="E28" s="90">
        <f t="shared" si="18"/>
        <v>-0.29786190880678898</v>
      </c>
      <c r="F28" s="29">
        <f t="shared" si="27"/>
        <v>2478.145</v>
      </c>
      <c r="G28" s="8">
        <f t="shared" si="34"/>
        <v>14868.87</v>
      </c>
      <c r="H28" s="73"/>
      <c r="I28" s="8">
        <f t="shared" si="35"/>
        <v>8700</v>
      </c>
      <c r="J28" s="90">
        <f t="shared" si="19"/>
        <v>-0.41488492400565746</v>
      </c>
      <c r="K28" s="29">
        <f t="shared" si="28"/>
        <v>2478.145</v>
      </c>
      <c r="L28" s="8">
        <f t="shared" si="36"/>
        <v>17347.014999999999</v>
      </c>
      <c r="M28" s="73"/>
      <c r="N28" s="8">
        <f t="shared" si="37"/>
        <v>8700</v>
      </c>
      <c r="O28" s="90">
        <f t="shared" si="20"/>
        <v>-0.49847279200484929</v>
      </c>
      <c r="P28" s="29">
        <f t="shared" si="29"/>
        <v>2478.145</v>
      </c>
      <c r="Q28" s="8">
        <f t="shared" si="38"/>
        <v>19825.16</v>
      </c>
      <c r="R28" s="73"/>
      <c r="S28" s="8">
        <f t="shared" si="39"/>
        <v>8700</v>
      </c>
      <c r="T28" s="90">
        <f t="shared" si="21"/>
        <v>-0.56116369300424307</v>
      </c>
      <c r="U28" s="29">
        <f t="shared" si="30"/>
        <v>2478.145</v>
      </c>
      <c r="V28" s="8">
        <f t="shared" si="40"/>
        <v>22303.305</v>
      </c>
      <c r="W28" s="73"/>
      <c r="X28" s="8">
        <f t="shared" si="41"/>
        <v>8700</v>
      </c>
      <c r="Y28" s="90">
        <f t="shared" si="22"/>
        <v>-0.60992328267043838</v>
      </c>
      <c r="Z28" s="29">
        <f t="shared" si="31"/>
        <v>2478.145</v>
      </c>
      <c r="AA28" s="8">
        <f t="shared" si="42"/>
        <v>24781.45</v>
      </c>
      <c r="AB28" s="73"/>
      <c r="AC28" s="8">
        <f t="shared" si="43"/>
        <v>8700</v>
      </c>
      <c r="AD28" s="90">
        <f t="shared" si="23"/>
        <v>-0.64893095440339454</v>
      </c>
      <c r="AE28" s="29">
        <f t="shared" si="32"/>
        <v>2478.145</v>
      </c>
      <c r="AF28" s="8">
        <f t="shared" si="44"/>
        <v>27259.595000000001</v>
      </c>
      <c r="AG28" s="73"/>
      <c r="AH28" s="8">
        <f t="shared" si="45"/>
        <v>8700</v>
      </c>
      <c r="AI28" s="90">
        <f t="shared" si="24"/>
        <v>-0.68084632218490415</v>
      </c>
      <c r="AJ28" s="29">
        <f t="shared" si="33"/>
        <v>2478.145</v>
      </c>
      <c r="AK28" s="8">
        <f t="shared" si="46"/>
        <v>29737.74</v>
      </c>
      <c r="AL28" s="73"/>
      <c r="AM28" s="8">
        <f t="shared" si="47"/>
        <v>8700</v>
      </c>
      <c r="AN28" s="90">
        <f t="shared" si="25"/>
        <v>-0.70744246200282879</v>
      </c>
    </row>
    <row r="29" spans="1:40" ht="14.25" customHeight="1" x14ac:dyDescent="0.2">
      <c r="A29" s="68"/>
      <c r="B29" s="69"/>
      <c r="C29" s="25"/>
      <c r="D29" s="73"/>
      <c r="E29" s="90"/>
      <c r="F29" s="29"/>
      <c r="G29" s="8"/>
      <c r="H29" s="73"/>
      <c r="I29" s="8"/>
      <c r="J29" s="90"/>
      <c r="K29" s="29"/>
      <c r="L29" s="8"/>
      <c r="M29" s="73"/>
      <c r="N29" s="8"/>
      <c r="O29" s="90"/>
      <c r="P29" s="29"/>
      <c r="Q29" s="8"/>
      <c r="R29" s="73"/>
      <c r="S29" s="8"/>
      <c r="T29" s="90"/>
      <c r="U29" s="29"/>
      <c r="V29" s="8"/>
      <c r="W29" s="73"/>
      <c r="X29" s="8"/>
      <c r="Y29" s="90"/>
      <c r="Z29" s="29"/>
      <c r="AA29" s="8"/>
      <c r="AB29" s="73"/>
      <c r="AC29" s="8"/>
      <c r="AD29" s="90"/>
      <c r="AE29" s="29"/>
      <c r="AF29" s="8"/>
      <c r="AG29" s="73"/>
      <c r="AH29" s="8"/>
      <c r="AI29" s="90"/>
      <c r="AJ29" s="29"/>
      <c r="AK29" s="8"/>
      <c r="AL29" s="73"/>
      <c r="AM29" s="8"/>
      <c r="AN29" s="90"/>
    </row>
    <row r="30" spans="1:40" s="139" customFormat="1" ht="14.25" customHeight="1" x14ac:dyDescent="0.2">
      <c r="A30" s="136" t="s">
        <v>20</v>
      </c>
      <c r="B30" s="140">
        <f>SUM(B31:B55)</f>
        <v>256044.09</v>
      </c>
      <c r="C30" s="140">
        <f>SUM(C31:C55)</f>
        <v>106685.03749999999</v>
      </c>
      <c r="D30" s="140">
        <f>SUM(D31:D55)</f>
        <v>83861</v>
      </c>
      <c r="E30" s="138">
        <f t="shared" si="18"/>
        <v>-0.21393850566908212</v>
      </c>
      <c r="F30" s="140">
        <f>SUM(F31:F55)</f>
        <v>21337.007500000003</v>
      </c>
      <c r="G30" s="140">
        <f>SUM(G31:G55)</f>
        <v>128022.04499999998</v>
      </c>
      <c r="H30" s="140">
        <f>SUM(H31:H55)</f>
        <v>0</v>
      </c>
      <c r="I30" s="140">
        <f>SUM(I31:I55)</f>
        <v>83861</v>
      </c>
      <c r="J30" s="138">
        <f t="shared" si="19"/>
        <v>-0.34494875472423514</v>
      </c>
      <c r="K30" s="140">
        <f>SUM(K31:K55)</f>
        <v>21337.007500000003</v>
      </c>
      <c r="L30" s="140">
        <f>SUM(L31:L55)</f>
        <v>149359.05249999999</v>
      </c>
      <c r="M30" s="140">
        <f>SUM(M31:M55)</f>
        <v>0</v>
      </c>
      <c r="N30" s="140">
        <f>SUM(N31:N55)</f>
        <v>83861</v>
      </c>
      <c r="O30" s="138">
        <f t="shared" si="20"/>
        <v>-0.43852750404934437</v>
      </c>
      <c r="P30" s="140">
        <f>SUM(P31:P55)</f>
        <v>21337.007500000003</v>
      </c>
      <c r="Q30" s="140">
        <f>SUM(Q31:Q55)</f>
        <v>170696.06000000003</v>
      </c>
      <c r="R30" s="140">
        <f>SUM(R31:R55)</f>
        <v>0</v>
      </c>
      <c r="S30" s="140">
        <f>SUM(S31:S55)</f>
        <v>83861</v>
      </c>
      <c r="T30" s="138">
        <f t="shared" ref="T30:T55" si="48">(S30/Q30)-100%</f>
        <v>-0.50871156604317647</v>
      </c>
      <c r="U30" s="140">
        <f>SUM(U31:U55)</f>
        <v>21337.007500000003</v>
      </c>
      <c r="V30" s="140">
        <f>SUM(V31:V55)</f>
        <v>192033.0675</v>
      </c>
      <c r="W30" s="140">
        <f>SUM(W31:W55)</f>
        <v>0</v>
      </c>
      <c r="X30" s="140">
        <f>SUM(X31:X55)</f>
        <v>83861</v>
      </c>
      <c r="Y30" s="138">
        <f t="shared" ref="Y30:Y55" si="49">(X30/V30)-100%</f>
        <v>-0.5632991698161568</v>
      </c>
      <c r="Z30" s="140">
        <f>SUM(Z31:Z55)</f>
        <v>21337.007500000003</v>
      </c>
      <c r="AA30" s="140">
        <f>SUM(AA31:AA55)</f>
        <v>213370.07500000001</v>
      </c>
      <c r="AB30" s="140">
        <f>SUM(AB31:AB55)</f>
        <v>0</v>
      </c>
      <c r="AC30" s="140">
        <f>SUM(AC31:AC55)</f>
        <v>83861</v>
      </c>
      <c r="AD30" s="138">
        <f t="shared" ref="AD30:AD55" si="50">(AC30/AA30)-100%</f>
        <v>-0.60696925283454117</v>
      </c>
      <c r="AE30" s="140">
        <f>SUM(AE31:AE55)</f>
        <v>21337.007500000003</v>
      </c>
      <c r="AF30" s="140">
        <f>SUM(AF31:AF55)</f>
        <v>234707.08250000002</v>
      </c>
      <c r="AG30" s="140">
        <f>SUM(AG31:AG55)</f>
        <v>0</v>
      </c>
      <c r="AH30" s="140">
        <f>SUM(AH31:AH55)</f>
        <v>83861</v>
      </c>
      <c r="AI30" s="138">
        <f t="shared" ref="AI30:AI55" si="51">(AH30/AF30)-100%</f>
        <v>-0.64269932075867375</v>
      </c>
      <c r="AJ30" s="140">
        <f>SUM(AJ31:AJ55)</f>
        <v>21337.007500000003</v>
      </c>
      <c r="AK30" s="140">
        <f>SUM(AK31:AK55)</f>
        <v>256044.09000000003</v>
      </c>
      <c r="AL30" s="140">
        <f>SUM(AL31:AL55)</f>
        <v>0</v>
      </c>
      <c r="AM30" s="140">
        <f>SUM(AM31:AM55)</f>
        <v>83861</v>
      </c>
      <c r="AN30" s="138">
        <f t="shared" ref="AN30:AN55" si="52">(AM30/AK30)-100%</f>
        <v>-0.67247437736211757</v>
      </c>
    </row>
    <row r="31" spans="1:40" ht="14.25" customHeight="1" x14ac:dyDescent="0.2">
      <c r="A31" s="67" t="s">
        <v>48</v>
      </c>
      <c r="B31" s="69"/>
      <c r="C31" s="25">
        <f t="shared" si="26"/>
        <v>0</v>
      </c>
      <c r="D31" s="73"/>
      <c r="E31" s="90" t="e">
        <f t="shared" si="18"/>
        <v>#DIV/0!</v>
      </c>
      <c r="F31" s="29">
        <f t="shared" si="27"/>
        <v>0</v>
      </c>
      <c r="G31" s="8">
        <f t="shared" si="34"/>
        <v>0</v>
      </c>
      <c r="H31" s="73"/>
      <c r="I31" s="8">
        <f t="shared" si="35"/>
        <v>0</v>
      </c>
      <c r="J31" s="90" t="e">
        <f t="shared" si="19"/>
        <v>#DIV/0!</v>
      </c>
      <c r="K31" s="29">
        <f t="shared" si="28"/>
        <v>0</v>
      </c>
      <c r="L31" s="8">
        <f t="shared" ref="L31:L55" si="53">G31+K31</f>
        <v>0</v>
      </c>
      <c r="M31" s="73"/>
      <c r="N31" s="8">
        <f t="shared" si="37"/>
        <v>0</v>
      </c>
      <c r="O31" s="90" t="e">
        <f t="shared" si="20"/>
        <v>#DIV/0!</v>
      </c>
      <c r="P31" s="29">
        <f t="shared" si="29"/>
        <v>0</v>
      </c>
      <c r="Q31" s="8">
        <f t="shared" ref="Q31:Q55" si="54">L31+P31</f>
        <v>0</v>
      </c>
      <c r="R31" s="73"/>
      <c r="S31" s="8">
        <f t="shared" ref="S31:S55" si="55">N31+R31</f>
        <v>0</v>
      </c>
      <c r="T31" s="90" t="e">
        <f t="shared" si="48"/>
        <v>#DIV/0!</v>
      </c>
      <c r="U31" s="29">
        <f t="shared" si="30"/>
        <v>0</v>
      </c>
      <c r="V31" s="8">
        <f t="shared" ref="V31:V55" si="56">Q31+U31</f>
        <v>0</v>
      </c>
      <c r="W31" s="73"/>
      <c r="X31" s="8">
        <f t="shared" ref="X31:X55" si="57">S31+W31</f>
        <v>0</v>
      </c>
      <c r="Y31" s="90" t="e">
        <f t="shared" si="49"/>
        <v>#DIV/0!</v>
      </c>
      <c r="Z31" s="29">
        <f t="shared" si="31"/>
        <v>0</v>
      </c>
      <c r="AA31" s="8">
        <f t="shared" ref="AA31:AA55" si="58">V31+Z31</f>
        <v>0</v>
      </c>
      <c r="AB31" s="73"/>
      <c r="AC31" s="8">
        <f t="shared" ref="AC31:AC55" si="59">X31+AB31</f>
        <v>0</v>
      </c>
      <c r="AD31" s="90" t="e">
        <f t="shared" si="50"/>
        <v>#DIV/0!</v>
      </c>
      <c r="AE31" s="29">
        <f t="shared" si="32"/>
        <v>0</v>
      </c>
      <c r="AF31" s="8">
        <f t="shared" ref="AF31:AF55" si="60">AA31+AE31</f>
        <v>0</v>
      </c>
      <c r="AG31" s="73"/>
      <c r="AH31" s="8">
        <f t="shared" ref="AH31:AH55" si="61">AC31+AG31</f>
        <v>0</v>
      </c>
      <c r="AI31" s="90" t="e">
        <f t="shared" si="51"/>
        <v>#DIV/0!</v>
      </c>
      <c r="AJ31" s="29">
        <f t="shared" si="33"/>
        <v>0</v>
      </c>
      <c r="AK31" s="8">
        <f t="shared" ref="AK31:AK55" si="62">AF31+AJ31</f>
        <v>0</v>
      </c>
      <c r="AL31" s="73"/>
      <c r="AM31" s="8">
        <f t="shared" ref="AM31:AM55" si="63">AH31+AL31</f>
        <v>0</v>
      </c>
      <c r="AN31" s="90" t="e">
        <f t="shared" si="52"/>
        <v>#DIV/0!</v>
      </c>
    </row>
    <row r="32" spans="1:40" ht="14.25" customHeight="1" x14ac:dyDescent="0.2">
      <c r="A32" s="67" t="s">
        <v>49</v>
      </c>
      <c r="B32" s="69">
        <v>112800</v>
      </c>
      <c r="C32" s="25">
        <f t="shared" si="26"/>
        <v>47000</v>
      </c>
      <c r="D32" s="73">
        <v>35000</v>
      </c>
      <c r="E32" s="90">
        <f t="shared" si="18"/>
        <v>-0.25531914893617025</v>
      </c>
      <c r="F32" s="29">
        <f t="shared" si="27"/>
        <v>9400</v>
      </c>
      <c r="G32" s="8">
        <f>C32+F32</f>
        <v>56400</v>
      </c>
      <c r="H32" s="73"/>
      <c r="I32" s="8">
        <f t="shared" si="35"/>
        <v>35000</v>
      </c>
      <c r="J32" s="90">
        <f t="shared" si="19"/>
        <v>-0.37943262411347523</v>
      </c>
      <c r="K32" s="29">
        <f t="shared" si="28"/>
        <v>9400</v>
      </c>
      <c r="L32" s="8">
        <f t="shared" si="53"/>
        <v>65800</v>
      </c>
      <c r="M32" s="73"/>
      <c r="N32" s="8">
        <f t="shared" si="37"/>
        <v>35000</v>
      </c>
      <c r="O32" s="90">
        <f t="shared" si="20"/>
        <v>-0.46808510638297873</v>
      </c>
      <c r="P32" s="29">
        <f t="shared" si="29"/>
        <v>9400</v>
      </c>
      <c r="Q32" s="8">
        <f t="shared" si="54"/>
        <v>75200</v>
      </c>
      <c r="R32" s="73"/>
      <c r="S32" s="8">
        <f t="shared" si="55"/>
        <v>35000</v>
      </c>
      <c r="T32" s="90">
        <f t="shared" si="48"/>
        <v>-0.53457446808510634</v>
      </c>
      <c r="U32" s="29">
        <f t="shared" si="30"/>
        <v>9400</v>
      </c>
      <c r="V32" s="8">
        <f t="shared" si="56"/>
        <v>84600</v>
      </c>
      <c r="W32" s="73"/>
      <c r="X32" s="8">
        <f t="shared" si="57"/>
        <v>35000</v>
      </c>
      <c r="Y32" s="90">
        <f t="shared" si="49"/>
        <v>-0.58628841607565008</v>
      </c>
      <c r="Z32" s="29">
        <f t="shared" si="31"/>
        <v>9400</v>
      </c>
      <c r="AA32" s="8">
        <f t="shared" si="58"/>
        <v>94000</v>
      </c>
      <c r="AB32" s="73"/>
      <c r="AC32" s="8">
        <f t="shared" si="59"/>
        <v>35000</v>
      </c>
      <c r="AD32" s="90">
        <f t="shared" si="50"/>
        <v>-0.62765957446808507</v>
      </c>
      <c r="AE32" s="29">
        <f t="shared" si="32"/>
        <v>9400</v>
      </c>
      <c r="AF32" s="8">
        <f t="shared" si="60"/>
        <v>103400</v>
      </c>
      <c r="AG32" s="73"/>
      <c r="AH32" s="8">
        <f t="shared" si="61"/>
        <v>35000</v>
      </c>
      <c r="AI32" s="90">
        <f t="shared" si="51"/>
        <v>-0.66150870406189555</v>
      </c>
      <c r="AJ32" s="29">
        <f t="shared" si="33"/>
        <v>9400</v>
      </c>
      <c r="AK32" s="8">
        <f t="shared" si="62"/>
        <v>112800</v>
      </c>
      <c r="AL32" s="73"/>
      <c r="AM32" s="8">
        <f t="shared" si="63"/>
        <v>35000</v>
      </c>
      <c r="AN32" s="90">
        <f t="shared" si="52"/>
        <v>-0.68971631205673756</v>
      </c>
    </row>
    <row r="33" spans="1:40" ht="14.25" customHeight="1" x14ac:dyDescent="0.2">
      <c r="A33" s="67" t="s">
        <v>50</v>
      </c>
      <c r="B33" s="69"/>
      <c r="C33" s="25">
        <f t="shared" si="26"/>
        <v>0</v>
      </c>
      <c r="D33" s="73"/>
      <c r="E33" s="90" t="e">
        <f t="shared" si="18"/>
        <v>#DIV/0!</v>
      </c>
      <c r="F33" s="29">
        <f t="shared" si="27"/>
        <v>0</v>
      </c>
      <c r="G33" s="8">
        <f t="shared" si="34"/>
        <v>0</v>
      </c>
      <c r="H33" s="73"/>
      <c r="I33" s="8">
        <f t="shared" si="35"/>
        <v>0</v>
      </c>
      <c r="J33" s="90" t="e">
        <f t="shared" si="19"/>
        <v>#DIV/0!</v>
      </c>
      <c r="K33" s="29">
        <f t="shared" si="28"/>
        <v>0</v>
      </c>
      <c r="L33" s="8">
        <f t="shared" si="53"/>
        <v>0</v>
      </c>
      <c r="M33" s="73"/>
      <c r="N33" s="8">
        <f t="shared" si="37"/>
        <v>0</v>
      </c>
      <c r="O33" s="90" t="e">
        <f t="shared" si="20"/>
        <v>#DIV/0!</v>
      </c>
      <c r="P33" s="29">
        <f t="shared" si="29"/>
        <v>0</v>
      </c>
      <c r="Q33" s="8">
        <f t="shared" si="54"/>
        <v>0</v>
      </c>
      <c r="R33" s="73"/>
      <c r="S33" s="8">
        <f t="shared" si="55"/>
        <v>0</v>
      </c>
      <c r="T33" s="90" t="e">
        <f t="shared" si="48"/>
        <v>#DIV/0!</v>
      </c>
      <c r="U33" s="29">
        <f t="shared" si="30"/>
        <v>0</v>
      </c>
      <c r="V33" s="8">
        <f t="shared" si="56"/>
        <v>0</v>
      </c>
      <c r="W33" s="73"/>
      <c r="X33" s="8">
        <f t="shared" si="57"/>
        <v>0</v>
      </c>
      <c r="Y33" s="90" t="e">
        <f t="shared" si="49"/>
        <v>#DIV/0!</v>
      </c>
      <c r="Z33" s="29">
        <f t="shared" si="31"/>
        <v>0</v>
      </c>
      <c r="AA33" s="8">
        <f t="shared" si="58"/>
        <v>0</v>
      </c>
      <c r="AB33" s="73"/>
      <c r="AC33" s="8">
        <f t="shared" si="59"/>
        <v>0</v>
      </c>
      <c r="AD33" s="90" t="e">
        <f t="shared" si="50"/>
        <v>#DIV/0!</v>
      </c>
      <c r="AE33" s="29">
        <f t="shared" si="32"/>
        <v>0</v>
      </c>
      <c r="AF33" s="8">
        <f t="shared" si="60"/>
        <v>0</v>
      </c>
      <c r="AG33" s="73"/>
      <c r="AH33" s="8">
        <f t="shared" si="61"/>
        <v>0</v>
      </c>
      <c r="AI33" s="90" t="e">
        <f t="shared" si="51"/>
        <v>#DIV/0!</v>
      </c>
      <c r="AJ33" s="29">
        <f t="shared" si="33"/>
        <v>0</v>
      </c>
      <c r="AK33" s="8">
        <f t="shared" si="62"/>
        <v>0</v>
      </c>
      <c r="AL33" s="73"/>
      <c r="AM33" s="8">
        <f t="shared" si="63"/>
        <v>0</v>
      </c>
      <c r="AN33" s="90" t="e">
        <f t="shared" si="52"/>
        <v>#DIV/0!</v>
      </c>
    </row>
    <row r="34" spans="1:40" ht="14.25" customHeight="1" x14ac:dyDescent="0.2">
      <c r="A34" s="67" t="s">
        <v>51</v>
      </c>
      <c r="B34" s="69">
        <v>9497.7099999999991</v>
      </c>
      <c r="C34" s="25">
        <f t="shared" si="26"/>
        <v>3957.3791666666666</v>
      </c>
      <c r="D34" s="73">
        <v>3165</v>
      </c>
      <c r="E34" s="90">
        <f t="shared" si="18"/>
        <v>-0.20022826555032736</v>
      </c>
      <c r="F34" s="29">
        <f t="shared" si="27"/>
        <v>791.4758333333333</v>
      </c>
      <c r="G34" s="8">
        <f t="shared" si="34"/>
        <v>4748.8549999999996</v>
      </c>
      <c r="H34" s="73"/>
      <c r="I34" s="8">
        <f t="shared" si="35"/>
        <v>3165</v>
      </c>
      <c r="J34" s="90">
        <f t="shared" si="19"/>
        <v>-0.33352355462527272</v>
      </c>
      <c r="K34" s="29">
        <f t="shared" si="28"/>
        <v>791.4758333333333</v>
      </c>
      <c r="L34" s="8">
        <f t="shared" si="53"/>
        <v>5540.3308333333325</v>
      </c>
      <c r="M34" s="73"/>
      <c r="N34" s="8">
        <f t="shared" si="37"/>
        <v>3165</v>
      </c>
      <c r="O34" s="90">
        <f t="shared" si="20"/>
        <v>-0.42873447539309095</v>
      </c>
      <c r="P34" s="29">
        <f t="shared" si="29"/>
        <v>791.4758333333333</v>
      </c>
      <c r="Q34" s="8">
        <f t="shared" si="54"/>
        <v>6331.8066666666655</v>
      </c>
      <c r="R34" s="73"/>
      <c r="S34" s="8">
        <f t="shared" si="55"/>
        <v>3165</v>
      </c>
      <c r="T34" s="90">
        <f t="shared" si="48"/>
        <v>-0.50014266596895451</v>
      </c>
      <c r="U34" s="29">
        <f t="shared" si="30"/>
        <v>791.4758333333333</v>
      </c>
      <c r="V34" s="8">
        <f t="shared" si="56"/>
        <v>7123.2824999999984</v>
      </c>
      <c r="W34" s="73"/>
      <c r="X34" s="8">
        <f t="shared" si="57"/>
        <v>3165</v>
      </c>
      <c r="Y34" s="90">
        <f t="shared" si="49"/>
        <v>-0.55568236975018181</v>
      </c>
      <c r="Z34" s="29">
        <f t="shared" si="31"/>
        <v>791.4758333333333</v>
      </c>
      <c r="AA34" s="8">
        <f t="shared" si="58"/>
        <v>7914.7583333333314</v>
      </c>
      <c r="AB34" s="73"/>
      <c r="AC34" s="8">
        <f t="shared" si="59"/>
        <v>3165</v>
      </c>
      <c r="AD34" s="90">
        <f t="shared" si="50"/>
        <v>-0.60011413277516357</v>
      </c>
      <c r="AE34" s="29">
        <f t="shared" si="32"/>
        <v>791.4758333333333</v>
      </c>
      <c r="AF34" s="8">
        <f t="shared" si="60"/>
        <v>8706.2341666666653</v>
      </c>
      <c r="AG34" s="73"/>
      <c r="AH34" s="8">
        <f t="shared" si="61"/>
        <v>3165</v>
      </c>
      <c r="AI34" s="90">
        <f t="shared" si="51"/>
        <v>-0.6364673934319669</v>
      </c>
      <c r="AJ34" s="29">
        <f t="shared" si="33"/>
        <v>791.4758333333333</v>
      </c>
      <c r="AK34" s="8">
        <f t="shared" si="62"/>
        <v>9497.7099999999991</v>
      </c>
      <c r="AL34" s="73"/>
      <c r="AM34" s="8">
        <f t="shared" si="63"/>
        <v>3165</v>
      </c>
      <c r="AN34" s="90">
        <f t="shared" si="52"/>
        <v>-0.66676177731263642</v>
      </c>
    </row>
    <row r="35" spans="1:40" ht="14.25" customHeight="1" x14ac:dyDescent="0.2">
      <c r="A35" s="67" t="s">
        <v>52</v>
      </c>
      <c r="B35" s="69"/>
      <c r="C35" s="25">
        <f t="shared" si="26"/>
        <v>0</v>
      </c>
      <c r="D35" s="73"/>
      <c r="E35" s="90" t="e">
        <f t="shared" si="18"/>
        <v>#DIV/0!</v>
      </c>
      <c r="F35" s="29">
        <f t="shared" si="27"/>
        <v>0</v>
      </c>
      <c r="G35" s="8">
        <f t="shared" si="34"/>
        <v>0</v>
      </c>
      <c r="H35" s="73"/>
      <c r="I35" s="8">
        <f t="shared" si="35"/>
        <v>0</v>
      </c>
      <c r="J35" s="90" t="e">
        <f t="shared" si="19"/>
        <v>#DIV/0!</v>
      </c>
      <c r="K35" s="29">
        <f t="shared" si="28"/>
        <v>0</v>
      </c>
      <c r="L35" s="8">
        <f t="shared" si="53"/>
        <v>0</v>
      </c>
      <c r="M35" s="73"/>
      <c r="N35" s="8">
        <f t="shared" si="37"/>
        <v>0</v>
      </c>
      <c r="O35" s="90" t="e">
        <f t="shared" si="20"/>
        <v>#DIV/0!</v>
      </c>
      <c r="P35" s="29">
        <f t="shared" si="29"/>
        <v>0</v>
      </c>
      <c r="Q35" s="8">
        <f t="shared" si="54"/>
        <v>0</v>
      </c>
      <c r="R35" s="73"/>
      <c r="S35" s="8">
        <f t="shared" si="55"/>
        <v>0</v>
      </c>
      <c r="T35" s="90" t="e">
        <f t="shared" si="48"/>
        <v>#DIV/0!</v>
      </c>
      <c r="U35" s="29">
        <f t="shared" si="30"/>
        <v>0</v>
      </c>
      <c r="V35" s="8">
        <f t="shared" si="56"/>
        <v>0</v>
      </c>
      <c r="W35" s="73"/>
      <c r="X35" s="8">
        <f t="shared" si="57"/>
        <v>0</v>
      </c>
      <c r="Y35" s="90" t="e">
        <f t="shared" si="49"/>
        <v>#DIV/0!</v>
      </c>
      <c r="Z35" s="29">
        <f t="shared" si="31"/>
        <v>0</v>
      </c>
      <c r="AA35" s="8">
        <f t="shared" si="58"/>
        <v>0</v>
      </c>
      <c r="AB35" s="73"/>
      <c r="AC35" s="8">
        <f t="shared" si="59"/>
        <v>0</v>
      </c>
      <c r="AD35" s="90" t="e">
        <f t="shared" si="50"/>
        <v>#DIV/0!</v>
      </c>
      <c r="AE35" s="29">
        <f t="shared" si="32"/>
        <v>0</v>
      </c>
      <c r="AF35" s="8">
        <f t="shared" si="60"/>
        <v>0</v>
      </c>
      <c r="AG35" s="73"/>
      <c r="AH35" s="8">
        <f t="shared" si="61"/>
        <v>0</v>
      </c>
      <c r="AI35" s="90" t="e">
        <f t="shared" si="51"/>
        <v>#DIV/0!</v>
      </c>
      <c r="AJ35" s="29">
        <f t="shared" si="33"/>
        <v>0</v>
      </c>
      <c r="AK35" s="8">
        <f t="shared" si="62"/>
        <v>0</v>
      </c>
      <c r="AL35" s="73"/>
      <c r="AM35" s="8">
        <f t="shared" si="63"/>
        <v>0</v>
      </c>
      <c r="AN35" s="90" t="e">
        <f t="shared" si="52"/>
        <v>#DIV/0!</v>
      </c>
    </row>
    <row r="36" spans="1:40" ht="14.25" customHeight="1" x14ac:dyDescent="0.2">
      <c r="A36" s="67" t="s">
        <v>53</v>
      </c>
      <c r="B36" s="69">
        <v>119970.81</v>
      </c>
      <c r="C36" s="25">
        <f t="shared" si="26"/>
        <v>49987.837499999994</v>
      </c>
      <c r="D36" s="73">
        <v>40000</v>
      </c>
      <c r="E36" s="90">
        <f>(D36/C36)-100%</f>
        <v>-0.19980535265203248</v>
      </c>
      <c r="F36" s="29">
        <f t="shared" si="27"/>
        <v>9997.5674999999992</v>
      </c>
      <c r="G36" s="8">
        <f t="shared" si="34"/>
        <v>59985.404999999992</v>
      </c>
      <c r="H36" s="73"/>
      <c r="I36" s="8">
        <f t="shared" si="35"/>
        <v>40000</v>
      </c>
      <c r="J36" s="90">
        <f t="shared" si="19"/>
        <v>-0.33317112721002706</v>
      </c>
      <c r="K36" s="29">
        <f t="shared" si="28"/>
        <v>9997.5674999999992</v>
      </c>
      <c r="L36" s="8">
        <f t="shared" si="53"/>
        <v>69982.972499999989</v>
      </c>
      <c r="M36" s="73"/>
      <c r="N36" s="8">
        <f t="shared" si="37"/>
        <v>40000</v>
      </c>
      <c r="O36" s="90">
        <f t="shared" si="20"/>
        <v>-0.42843239475145178</v>
      </c>
      <c r="P36" s="29">
        <f t="shared" si="29"/>
        <v>9997.5674999999992</v>
      </c>
      <c r="Q36" s="8">
        <f t="shared" si="54"/>
        <v>79980.539999999994</v>
      </c>
      <c r="R36" s="73"/>
      <c r="S36" s="8">
        <f t="shared" si="55"/>
        <v>40000</v>
      </c>
      <c r="T36" s="90">
        <f t="shared" si="48"/>
        <v>-0.4998783454075203</v>
      </c>
      <c r="U36" s="29">
        <f t="shared" si="30"/>
        <v>9997.5674999999992</v>
      </c>
      <c r="V36" s="8">
        <f t="shared" si="56"/>
        <v>89978.107499999998</v>
      </c>
      <c r="W36" s="73"/>
      <c r="X36" s="8">
        <f t="shared" si="57"/>
        <v>40000</v>
      </c>
      <c r="Y36" s="90">
        <f t="shared" si="49"/>
        <v>-0.55544741814001808</v>
      </c>
      <c r="Z36" s="29">
        <f t="shared" si="31"/>
        <v>9997.5674999999992</v>
      </c>
      <c r="AA36" s="8">
        <f t="shared" si="58"/>
        <v>99975.675000000003</v>
      </c>
      <c r="AB36" s="73"/>
      <c r="AC36" s="8">
        <f t="shared" si="59"/>
        <v>40000</v>
      </c>
      <c r="AD36" s="90">
        <f t="shared" si="50"/>
        <v>-0.59990267632601624</v>
      </c>
      <c r="AE36" s="29">
        <f t="shared" si="32"/>
        <v>9997.5674999999992</v>
      </c>
      <c r="AF36" s="8">
        <f t="shared" si="60"/>
        <v>109973.24250000001</v>
      </c>
      <c r="AG36" s="73"/>
      <c r="AH36" s="8">
        <f t="shared" si="61"/>
        <v>40000</v>
      </c>
      <c r="AI36" s="90">
        <f t="shared" si="51"/>
        <v>-0.63627516029637854</v>
      </c>
      <c r="AJ36" s="29">
        <f t="shared" si="33"/>
        <v>9997.5674999999992</v>
      </c>
      <c r="AK36" s="8">
        <f t="shared" si="62"/>
        <v>119970.81000000001</v>
      </c>
      <c r="AL36" s="73"/>
      <c r="AM36" s="8">
        <f t="shared" si="63"/>
        <v>40000</v>
      </c>
      <c r="AN36" s="90">
        <f t="shared" si="52"/>
        <v>-0.66658556360501364</v>
      </c>
    </row>
    <row r="37" spans="1:40" x14ac:dyDescent="0.2">
      <c r="A37" s="70" t="s">
        <v>54</v>
      </c>
      <c r="B37" s="60"/>
      <c r="C37" s="25">
        <f t="shared" si="26"/>
        <v>0</v>
      </c>
      <c r="D37" s="73"/>
      <c r="E37" s="90" t="e">
        <f t="shared" si="18"/>
        <v>#DIV/0!</v>
      </c>
      <c r="F37" s="29">
        <f t="shared" si="27"/>
        <v>0</v>
      </c>
      <c r="G37" s="8">
        <f t="shared" si="34"/>
        <v>0</v>
      </c>
      <c r="H37" s="73"/>
      <c r="I37" s="8">
        <f t="shared" si="35"/>
        <v>0</v>
      </c>
      <c r="J37" s="90" t="e">
        <f t="shared" si="19"/>
        <v>#DIV/0!</v>
      </c>
      <c r="K37" s="29">
        <f t="shared" si="28"/>
        <v>0</v>
      </c>
      <c r="L37" s="8">
        <f t="shared" si="53"/>
        <v>0</v>
      </c>
      <c r="M37" s="73"/>
      <c r="N37" s="8">
        <f t="shared" si="37"/>
        <v>0</v>
      </c>
      <c r="O37" s="90" t="e">
        <f t="shared" si="20"/>
        <v>#DIV/0!</v>
      </c>
      <c r="P37" s="29">
        <f t="shared" si="29"/>
        <v>0</v>
      </c>
      <c r="Q37" s="8">
        <f t="shared" si="54"/>
        <v>0</v>
      </c>
      <c r="R37" s="73"/>
      <c r="S37" s="8">
        <f t="shared" si="55"/>
        <v>0</v>
      </c>
      <c r="T37" s="90" t="e">
        <f t="shared" si="48"/>
        <v>#DIV/0!</v>
      </c>
      <c r="U37" s="29">
        <f t="shared" si="30"/>
        <v>0</v>
      </c>
      <c r="V37" s="8">
        <f t="shared" si="56"/>
        <v>0</v>
      </c>
      <c r="W37" s="73"/>
      <c r="X37" s="8">
        <f t="shared" si="57"/>
        <v>0</v>
      </c>
      <c r="Y37" s="90" t="e">
        <f t="shared" si="49"/>
        <v>#DIV/0!</v>
      </c>
      <c r="Z37" s="29">
        <f t="shared" si="31"/>
        <v>0</v>
      </c>
      <c r="AA37" s="8">
        <f t="shared" si="58"/>
        <v>0</v>
      </c>
      <c r="AB37" s="73"/>
      <c r="AC37" s="8">
        <f t="shared" si="59"/>
        <v>0</v>
      </c>
      <c r="AD37" s="90" t="e">
        <f t="shared" si="50"/>
        <v>#DIV/0!</v>
      </c>
      <c r="AE37" s="29">
        <f t="shared" si="32"/>
        <v>0</v>
      </c>
      <c r="AF37" s="8">
        <f t="shared" si="60"/>
        <v>0</v>
      </c>
      <c r="AG37" s="73"/>
      <c r="AH37" s="8">
        <f t="shared" si="61"/>
        <v>0</v>
      </c>
      <c r="AI37" s="90" t="e">
        <f t="shared" si="51"/>
        <v>#DIV/0!</v>
      </c>
      <c r="AJ37" s="29">
        <f t="shared" si="33"/>
        <v>0</v>
      </c>
      <c r="AK37" s="8">
        <f t="shared" si="62"/>
        <v>0</v>
      </c>
      <c r="AL37" s="73"/>
      <c r="AM37" s="8">
        <f t="shared" si="63"/>
        <v>0</v>
      </c>
      <c r="AN37" s="90" t="e">
        <f t="shared" si="52"/>
        <v>#DIV/0!</v>
      </c>
    </row>
    <row r="38" spans="1:40" x14ac:dyDescent="0.2">
      <c r="A38" s="70" t="s">
        <v>55</v>
      </c>
      <c r="B38" s="60"/>
      <c r="C38" s="25">
        <f t="shared" si="26"/>
        <v>0</v>
      </c>
      <c r="D38" s="73"/>
      <c r="E38" s="90" t="e">
        <f t="shared" si="18"/>
        <v>#DIV/0!</v>
      </c>
      <c r="F38" s="29">
        <f t="shared" si="27"/>
        <v>0</v>
      </c>
      <c r="G38" s="8">
        <f t="shared" si="34"/>
        <v>0</v>
      </c>
      <c r="H38" s="73"/>
      <c r="I38" s="8">
        <f t="shared" si="35"/>
        <v>0</v>
      </c>
      <c r="J38" s="90" t="e">
        <f t="shared" si="19"/>
        <v>#DIV/0!</v>
      </c>
      <c r="K38" s="29">
        <f t="shared" si="28"/>
        <v>0</v>
      </c>
      <c r="L38" s="8">
        <f t="shared" si="53"/>
        <v>0</v>
      </c>
      <c r="M38" s="73"/>
      <c r="N38" s="8">
        <f t="shared" si="37"/>
        <v>0</v>
      </c>
      <c r="O38" s="90" t="e">
        <f t="shared" si="20"/>
        <v>#DIV/0!</v>
      </c>
      <c r="P38" s="29">
        <f t="shared" si="29"/>
        <v>0</v>
      </c>
      <c r="Q38" s="8">
        <f t="shared" si="54"/>
        <v>0</v>
      </c>
      <c r="R38" s="73"/>
      <c r="S38" s="8">
        <f t="shared" si="55"/>
        <v>0</v>
      </c>
      <c r="T38" s="90" t="e">
        <f t="shared" si="48"/>
        <v>#DIV/0!</v>
      </c>
      <c r="U38" s="29">
        <f t="shared" si="30"/>
        <v>0</v>
      </c>
      <c r="V38" s="8">
        <f t="shared" si="56"/>
        <v>0</v>
      </c>
      <c r="W38" s="73"/>
      <c r="X38" s="8">
        <f t="shared" si="57"/>
        <v>0</v>
      </c>
      <c r="Y38" s="90" t="e">
        <f t="shared" si="49"/>
        <v>#DIV/0!</v>
      </c>
      <c r="Z38" s="29">
        <f t="shared" si="31"/>
        <v>0</v>
      </c>
      <c r="AA38" s="8">
        <f t="shared" si="58"/>
        <v>0</v>
      </c>
      <c r="AB38" s="73"/>
      <c r="AC38" s="8">
        <f t="shared" si="59"/>
        <v>0</v>
      </c>
      <c r="AD38" s="90" t="e">
        <f t="shared" si="50"/>
        <v>#DIV/0!</v>
      </c>
      <c r="AE38" s="29">
        <f t="shared" si="32"/>
        <v>0</v>
      </c>
      <c r="AF38" s="8">
        <f t="shared" si="60"/>
        <v>0</v>
      </c>
      <c r="AG38" s="73"/>
      <c r="AH38" s="8">
        <f t="shared" si="61"/>
        <v>0</v>
      </c>
      <c r="AI38" s="90" t="e">
        <f t="shared" si="51"/>
        <v>#DIV/0!</v>
      </c>
      <c r="AJ38" s="29">
        <f t="shared" si="33"/>
        <v>0</v>
      </c>
      <c r="AK38" s="8">
        <f t="shared" si="62"/>
        <v>0</v>
      </c>
      <c r="AL38" s="73"/>
      <c r="AM38" s="8">
        <f t="shared" si="63"/>
        <v>0</v>
      </c>
      <c r="AN38" s="90" t="e">
        <f t="shared" si="52"/>
        <v>#DIV/0!</v>
      </c>
    </row>
    <row r="39" spans="1:40" x14ac:dyDescent="0.2">
      <c r="A39" s="70" t="s">
        <v>56</v>
      </c>
      <c r="B39" s="60"/>
      <c r="C39" s="25">
        <f t="shared" si="26"/>
        <v>0</v>
      </c>
      <c r="D39" s="73"/>
      <c r="E39" s="90" t="e">
        <f t="shared" si="18"/>
        <v>#DIV/0!</v>
      </c>
      <c r="F39" s="29">
        <f t="shared" si="27"/>
        <v>0</v>
      </c>
      <c r="G39" s="8">
        <f t="shared" si="34"/>
        <v>0</v>
      </c>
      <c r="H39" s="73"/>
      <c r="I39" s="8">
        <f t="shared" si="35"/>
        <v>0</v>
      </c>
      <c r="J39" s="90" t="e">
        <f t="shared" si="19"/>
        <v>#DIV/0!</v>
      </c>
      <c r="K39" s="29">
        <f t="shared" si="28"/>
        <v>0</v>
      </c>
      <c r="L39" s="8">
        <f t="shared" si="53"/>
        <v>0</v>
      </c>
      <c r="M39" s="73"/>
      <c r="N39" s="8">
        <f t="shared" si="37"/>
        <v>0</v>
      </c>
      <c r="O39" s="90" t="e">
        <f t="shared" si="20"/>
        <v>#DIV/0!</v>
      </c>
      <c r="P39" s="29">
        <f t="shared" si="29"/>
        <v>0</v>
      </c>
      <c r="Q39" s="8">
        <f t="shared" si="54"/>
        <v>0</v>
      </c>
      <c r="R39" s="73"/>
      <c r="S39" s="8">
        <f t="shared" si="55"/>
        <v>0</v>
      </c>
      <c r="T39" s="90" t="e">
        <f t="shared" si="48"/>
        <v>#DIV/0!</v>
      </c>
      <c r="U39" s="29">
        <f t="shared" si="30"/>
        <v>0</v>
      </c>
      <c r="V39" s="8">
        <f t="shared" si="56"/>
        <v>0</v>
      </c>
      <c r="W39" s="73"/>
      <c r="X39" s="8">
        <f t="shared" si="57"/>
        <v>0</v>
      </c>
      <c r="Y39" s="90" t="e">
        <f t="shared" si="49"/>
        <v>#DIV/0!</v>
      </c>
      <c r="Z39" s="29">
        <f t="shared" si="31"/>
        <v>0</v>
      </c>
      <c r="AA39" s="8">
        <f t="shared" si="58"/>
        <v>0</v>
      </c>
      <c r="AB39" s="73"/>
      <c r="AC39" s="8">
        <f t="shared" si="59"/>
        <v>0</v>
      </c>
      <c r="AD39" s="90" t="e">
        <f t="shared" si="50"/>
        <v>#DIV/0!</v>
      </c>
      <c r="AE39" s="29">
        <f t="shared" si="32"/>
        <v>0</v>
      </c>
      <c r="AF39" s="8">
        <f t="shared" si="60"/>
        <v>0</v>
      </c>
      <c r="AG39" s="73"/>
      <c r="AH39" s="8">
        <f t="shared" si="61"/>
        <v>0</v>
      </c>
      <c r="AI39" s="90" t="e">
        <f t="shared" si="51"/>
        <v>#DIV/0!</v>
      </c>
      <c r="AJ39" s="29">
        <f t="shared" si="33"/>
        <v>0</v>
      </c>
      <c r="AK39" s="8">
        <f t="shared" si="62"/>
        <v>0</v>
      </c>
      <c r="AL39" s="73"/>
      <c r="AM39" s="8">
        <f t="shared" si="63"/>
        <v>0</v>
      </c>
      <c r="AN39" s="90" t="e">
        <f t="shared" si="52"/>
        <v>#DIV/0!</v>
      </c>
    </row>
    <row r="40" spans="1:40" x14ac:dyDescent="0.2">
      <c r="A40" s="70" t="s">
        <v>57</v>
      </c>
      <c r="B40" s="60"/>
      <c r="C40" s="25">
        <f t="shared" si="26"/>
        <v>0</v>
      </c>
      <c r="D40" s="73"/>
      <c r="E40" s="90" t="e">
        <f t="shared" si="18"/>
        <v>#DIV/0!</v>
      </c>
      <c r="F40" s="29">
        <f t="shared" si="27"/>
        <v>0</v>
      </c>
      <c r="G40" s="8">
        <f t="shared" si="34"/>
        <v>0</v>
      </c>
      <c r="H40" s="73"/>
      <c r="I40" s="8">
        <f t="shared" si="35"/>
        <v>0</v>
      </c>
      <c r="J40" s="90" t="e">
        <f t="shared" si="19"/>
        <v>#DIV/0!</v>
      </c>
      <c r="K40" s="29">
        <f t="shared" si="28"/>
        <v>0</v>
      </c>
      <c r="L40" s="8">
        <f t="shared" si="53"/>
        <v>0</v>
      </c>
      <c r="M40" s="73"/>
      <c r="N40" s="8">
        <f t="shared" si="37"/>
        <v>0</v>
      </c>
      <c r="O40" s="90" t="e">
        <f t="shared" si="20"/>
        <v>#DIV/0!</v>
      </c>
      <c r="P40" s="29">
        <f t="shared" si="29"/>
        <v>0</v>
      </c>
      <c r="Q40" s="8">
        <f t="shared" si="54"/>
        <v>0</v>
      </c>
      <c r="R40" s="73"/>
      <c r="S40" s="8">
        <f t="shared" si="55"/>
        <v>0</v>
      </c>
      <c r="T40" s="90" t="e">
        <f t="shared" si="48"/>
        <v>#DIV/0!</v>
      </c>
      <c r="U40" s="29">
        <f t="shared" si="30"/>
        <v>0</v>
      </c>
      <c r="V40" s="8">
        <f t="shared" si="56"/>
        <v>0</v>
      </c>
      <c r="W40" s="73"/>
      <c r="X40" s="8">
        <f t="shared" si="57"/>
        <v>0</v>
      </c>
      <c r="Y40" s="90" t="e">
        <f t="shared" si="49"/>
        <v>#DIV/0!</v>
      </c>
      <c r="Z40" s="29">
        <f t="shared" si="31"/>
        <v>0</v>
      </c>
      <c r="AA40" s="8">
        <f t="shared" si="58"/>
        <v>0</v>
      </c>
      <c r="AB40" s="73"/>
      <c r="AC40" s="8">
        <f t="shared" si="59"/>
        <v>0</v>
      </c>
      <c r="AD40" s="90" t="e">
        <f t="shared" si="50"/>
        <v>#DIV/0!</v>
      </c>
      <c r="AE40" s="29">
        <f t="shared" si="32"/>
        <v>0</v>
      </c>
      <c r="AF40" s="8">
        <f t="shared" si="60"/>
        <v>0</v>
      </c>
      <c r="AG40" s="73"/>
      <c r="AH40" s="8">
        <f t="shared" si="61"/>
        <v>0</v>
      </c>
      <c r="AI40" s="90" t="e">
        <f t="shared" si="51"/>
        <v>#DIV/0!</v>
      </c>
      <c r="AJ40" s="29">
        <f t="shared" si="33"/>
        <v>0</v>
      </c>
      <c r="AK40" s="8">
        <f t="shared" si="62"/>
        <v>0</v>
      </c>
      <c r="AL40" s="73"/>
      <c r="AM40" s="8">
        <f t="shared" si="63"/>
        <v>0</v>
      </c>
      <c r="AN40" s="90" t="e">
        <f t="shared" si="52"/>
        <v>#DIV/0!</v>
      </c>
    </row>
    <row r="41" spans="1:40" x14ac:dyDescent="0.2">
      <c r="A41" s="70" t="s">
        <v>58</v>
      </c>
      <c r="B41" s="60"/>
      <c r="C41" s="25">
        <f t="shared" si="26"/>
        <v>0</v>
      </c>
      <c r="D41" s="73"/>
      <c r="E41" s="90" t="e">
        <f t="shared" si="18"/>
        <v>#DIV/0!</v>
      </c>
      <c r="F41" s="29">
        <f t="shared" si="27"/>
        <v>0</v>
      </c>
      <c r="G41" s="8">
        <f t="shared" si="34"/>
        <v>0</v>
      </c>
      <c r="H41" s="73"/>
      <c r="I41" s="8">
        <f t="shared" si="35"/>
        <v>0</v>
      </c>
      <c r="J41" s="90" t="e">
        <f t="shared" si="19"/>
        <v>#DIV/0!</v>
      </c>
      <c r="K41" s="29">
        <f t="shared" si="28"/>
        <v>0</v>
      </c>
      <c r="L41" s="8">
        <f t="shared" si="53"/>
        <v>0</v>
      </c>
      <c r="M41" s="73"/>
      <c r="N41" s="8">
        <f t="shared" si="37"/>
        <v>0</v>
      </c>
      <c r="O41" s="90" t="e">
        <f t="shared" si="20"/>
        <v>#DIV/0!</v>
      </c>
      <c r="P41" s="29">
        <f t="shared" si="29"/>
        <v>0</v>
      </c>
      <c r="Q41" s="8">
        <f t="shared" si="54"/>
        <v>0</v>
      </c>
      <c r="R41" s="73"/>
      <c r="S41" s="8">
        <f t="shared" si="55"/>
        <v>0</v>
      </c>
      <c r="T41" s="90" t="e">
        <f t="shared" si="48"/>
        <v>#DIV/0!</v>
      </c>
      <c r="U41" s="29">
        <f t="shared" si="30"/>
        <v>0</v>
      </c>
      <c r="V41" s="8">
        <f t="shared" si="56"/>
        <v>0</v>
      </c>
      <c r="W41" s="73"/>
      <c r="X41" s="8">
        <f t="shared" si="57"/>
        <v>0</v>
      </c>
      <c r="Y41" s="90" t="e">
        <f t="shared" si="49"/>
        <v>#DIV/0!</v>
      </c>
      <c r="Z41" s="29">
        <f t="shared" si="31"/>
        <v>0</v>
      </c>
      <c r="AA41" s="8">
        <f t="shared" si="58"/>
        <v>0</v>
      </c>
      <c r="AB41" s="73"/>
      <c r="AC41" s="8">
        <f t="shared" si="59"/>
        <v>0</v>
      </c>
      <c r="AD41" s="90" t="e">
        <f t="shared" si="50"/>
        <v>#DIV/0!</v>
      </c>
      <c r="AE41" s="29">
        <f t="shared" si="32"/>
        <v>0</v>
      </c>
      <c r="AF41" s="8">
        <f t="shared" si="60"/>
        <v>0</v>
      </c>
      <c r="AG41" s="73"/>
      <c r="AH41" s="8">
        <f t="shared" si="61"/>
        <v>0</v>
      </c>
      <c r="AI41" s="90" t="e">
        <f t="shared" si="51"/>
        <v>#DIV/0!</v>
      </c>
      <c r="AJ41" s="29">
        <f t="shared" si="33"/>
        <v>0</v>
      </c>
      <c r="AK41" s="8">
        <f t="shared" si="62"/>
        <v>0</v>
      </c>
      <c r="AL41" s="73"/>
      <c r="AM41" s="8">
        <f t="shared" si="63"/>
        <v>0</v>
      </c>
      <c r="AN41" s="90" t="e">
        <f t="shared" si="52"/>
        <v>#DIV/0!</v>
      </c>
    </row>
    <row r="42" spans="1:40" x14ac:dyDescent="0.2">
      <c r="A42" s="70" t="s">
        <v>59</v>
      </c>
      <c r="B42" s="60"/>
      <c r="C42" s="25">
        <f t="shared" si="26"/>
        <v>0</v>
      </c>
      <c r="D42" s="73"/>
      <c r="E42" s="90" t="e">
        <f t="shared" si="18"/>
        <v>#DIV/0!</v>
      </c>
      <c r="F42" s="29">
        <f t="shared" si="27"/>
        <v>0</v>
      </c>
      <c r="G42" s="8">
        <f t="shared" si="34"/>
        <v>0</v>
      </c>
      <c r="H42" s="73"/>
      <c r="I42" s="8">
        <f t="shared" si="35"/>
        <v>0</v>
      </c>
      <c r="J42" s="90" t="e">
        <f t="shared" si="19"/>
        <v>#DIV/0!</v>
      </c>
      <c r="K42" s="29">
        <f t="shared" si="28"/>
        <v>0</v>
      </c>
      <c r="L42" s="8">
        <f t="shared" si="53"/>
        <v>0</v>
      </c>
      <c r="M42" s="73"/>
      <c r="N42" s="8">
        <f t="shared" si="37"/>
        <v>0</v>
      </c>
      <c r="O42" s="90" t="e">
        <f t="shared" si="20"/>
        <v>#DIV/0!</v>
      </c>
      <c r="P42" s="29">
        <f t="shared" si="29"/>
        <v>0</v>
      </c>
      <c r="Q42" s="8">
        <f t="shared" si="54"/>
        <v>0</v>
      </c>
      <c r="R42" s="73"/>
      <c r="S42" s="8">
        <f t="shared" si="55"/>
        <v>0</v>
      </c>
      <c r="T42" s="90" t="e">
        <f t="shared" si="48"/>
        <v>#DIV/0!</v>
      </c>
      <c r="U42" s="29">
        <f t="shared" si="30"/>
        <v>0</v>
      </c>
      <c r="V42" s="8">
        <f t="shared" si="56"/>
        <v>0</v>
      </c>
      <c r="W42" s="73"/>
      <c r="X42" s="8">
        <f t="shared" si="57"/>
        <v>0</v>
      </c>
      <c r="Y42" s="90" t="e">
        <f t="shared" si="49"/>
        <v>#DIV/0!</v>
      </c>
      <c r="Z42" s="29">
        <f t="shared" si="31"/>
        <v>0</v>
      </c>
      <c r="AA42" s="8">
        <f t="shared" si="58"/>
        <v>0</v>
      </c>
      <c r="AB42" s="73"/>
      <c r="AC42" s="8">
        <f t="shared" si="59"/>
        <v>0</v>
      </c>
      <c r="AD42" s="90" t="e">
        <f t="shared" si="50"/>
        <v>#DIV/0!</v>
      </c>
      <c r="AE42" s="29">
        <f t="shared" si="32"/>
        <v>0</v>
      </c>
      <c r="AF42" s="8">
        <f t="shared" si="60"/>
        <v>0</v>
      </c>
      <c r="AG42" s="73"/>
      <c r="AH42" s="8">
        <f t="shared" si="61"/>
        <v>0</v>
      </c>
      <c r="AI42" s="90" t="e">
        <f t="shared" si="51"/>
        <v>#DIV/0!</v>
      </c>
      <c r="AJ42" s="29">
        <f t="shared" si="33"/>
        <v>0</v>
      </c>
      <c r="AK42" s="8">
        <f t="shared" si="62"/>
        <v>0</v>
      </c>
      <c r="AL42" s="73"/>
      <c r="AM42" s="8">
        <f t="shared" si="63"/>
        <v>0</v>
      </c>
      <c r="AN42" s="90" t="e">
        <f t="shared" si="52"/>
        <v>#DIV/0!</v>
      </c>
    </row>
    <row r="43" spans="1:40" x14ac:dyDescent="0.2">
      <c r="A43" s="70" t="s">
        <v>60</v>
      </c>
      <c r="B43" s="60"/>
      <c r="C43" s="25">
        <f t="shared" si="26"/>
        <v>0</v>
      </c>
      <c r="D43" s="73"/>
      <c r="E43" s="90" t="e">
        <f t="shared" si="18"/>
        <v>#DIV/0!</v>
      </c>
      <c r="F43" s="29">
        <f t="shared" si="27"/>
        <v>0</v>
      </c>
      <c r="G43" s="8">
        <f t="shared" si="34"/>
        <v>0</v>
      </c>
      <c r="H43" s="73"/>
      <c r="I43" s="8">
        <f t="shared" si="35"/>
        <v>0</v>
      </c>
      <c r="J43" s="90" t="e">
        <f t="shared" si="19"/>
        <v>#DIV/0!</v>
      </c>
      <c r="K43" s="29">
        <f t="shared" si="28"/>
        <v>0</v>
      </c>
      <c r="L43" s="8">
        <f t="shared" si="53"/>
        <v>0</v>
      </c>
      <c r="M43" s="73"/>
      <c r="N43" s="8">
        <f t="shared" si="37"/>
        <v>0</v>
      </c>
      <c r="O43" s="90" t="e">
        <f t="shared" si="20"/>
        <v>#DIV/0!</v>
      </c>
      <c r="P43" s="29">
        <f t="shared" si="29"/>
        <v>0</v>
      </c>
      <c r="Q43" s="8">
        <f t="shared" si="54"/>
        <v>0</v>
      </c>
      <c r="R43" s="73"/>
      <c r="S43" s="8">
        <f t="shared" si="55"/>
        <v>0</v>
      </c>
      <c r="T43" s="90" t="e">
        <f t="shared" si="48"/>
        <v>#DIV/0!</v>
      </c>
      <c r="U43" s="29">
        <f t="shared" si="30"/>
        <v>0</v>
      </c>
      <c r="V43" s="8">
        <f t="shared" si="56"/>
        <v>0</v>
      </c>
      <c r="W43" s="73"/>
      <c r="X43" s="8">
        <f t="shared" si="57"/>
        <v>0</v>
      </c>
      <c r="Y43" s="90" t="e">
        <f t="shared" si="49"/>
        <v>#DIV/0!</v>
      </c>
      <c r="Z43" s="29">
        <f t="shared" si="31"/>
        <v>0</v>
      </c>
      <c r="AA43" s="8">
        <f t="shared" si="58"/>
        <v>0</v>
      </c>
      <c r="AB43" s="73"/>
      <c r="AC43" s="8">
        <f t="shared" si="59"/>
        <v>0</v>
      </c>
      <c r="AD43" s="90" t="e">
        <f t="shared" si="50"/>
        <v>#DIV/0!</v>
      </c>
      <c r="AE43" s="29">
        <f t="shared" si="32"/>
        <v>0</v>
      </c>
      <c r="AF43" s="8">
        <f t="shared" si="60"/>
        <v>0</v>
      </c>
      <c r="AG43" s="73"/>
      <c r="AH43" s="8">
        <f t="shared" si="61"/>
        <v>0</v>
      </c>
      <c r="AI43" s="90" t="e">
        <f t="shared" si="51"/>
        <v>#DIV/0!</v>
      </c>
      <c r="AJ43" s="29">
        <f t="shared" si="33"/>
        <v>0</v>
      </c>
      <c r="AK43" s="8">
        <f t="shared" si="62"/>
        <v>0</v>
      </c>
      <c r="AL43" s="73"/>
      <c r="AM43" s="8">
        <f t="shared" si="63"/>
        <v>0</v>
      </c>
      <c r="AN43" s="90" t="e">
        <f t="shared" si="52"/>
        <v>#DIV/0!</v>
      </c>
    </row>
    <row r="44" spans="1:40" x14ac:dyDescent="0.2">
      <c r="A44" s="70" t="s">
        <v>61</v>
      </c>
      <c r="B44" s="60">
        <v>13304.25</v>
      </c>
      <c r="C44" s="25">
        <f t="shared" si="26"/>
        <v>5543.4375</v>
      </c>
      <c r="D44" s="73">
        <v>5500</v>
      </c>
      <c r="E44" s="90">
        <f t="shared" si="18"/>
        <v>-7.8358419302102522E-3</v>
      </c>
      <c r="F44" s="29">
        <f t="shared" si="27"/>
        <v>1108.6875</v>
      </c>
      <c r="G44" s="8">
        <f t="shared" si="34"/>
        <v>6652.125</v>
      </c>
      <c r="H44" s="73"/>
      <c r="I44" s="8">
        <f t="shared" si="35"/>
        <v>5500</v>
      </c>
      <c r="J44" s="90">
        <f t="shared" si="19"/>
        <v>-0.17319653494184184</v>
      </c>
      <c r="K44" s="29">
        <f t="shared" si="28"/>
        <v>1108.6875</v>
      </c>
      <c r="L44" s="8">
        <f t="shared" si="53"/>
        <v>7760.8125</v>
      </c>
      <c r="M44" s="73"/>
      <c r="N44" s="8">
        <f t="shared" si="37"/>
        <v>5500</v>
      </c>
      <c r="O44" s="90">
        <f t="shared" si="20"/>
        <v>-0.29131131566443591</v>
      </c>
      <c r="P44" s="29">
        <f t="shared" si="29"/>
        <v>1108.6875</v>
      </c>
      <c r="Q44" s="8">
        <f t="shared" si="54"/>
        <v>8869.5</v>
      </c>
      <c r="R44" s="73"/>
      <c r="S44" s="8">
        <f t="shared" si="55"/>
        <v>5500</v>
      </c>
      <c r="T44" s="90">
        <f t="shared" si="48"/>
        <v>-0.37989740120638138</v>
      </c>
      <c r="U44" s="29">
        <f t="shared" si="30"/>
        <v>1108.6875</v>
      </c>
      <c r="V44" s="8">
        <f t="shared" si="56"/>
        <v>9978.1875</v>
      </c>
      <c r="W44" s="73"/>
      <c r="X44" s="8">
        <f t="shared" si="57"/>
        <v>5500</v>
      </c>
      <c r="Y44" s="90">
        <f t="shared" si="49"/>
        <v>-0.44879768996122793</v>
      </c>
      <c r="Z44" s="29">
        <f t="shared" si="31"/>
        <v>1108.6875</v>
      </c>
      <c r="AA44" s="8">
        <f t="shared" si="58"/>
        <v>11086.875</v>
      </c>
      <c r="AB44" s="73"/>
      <c r="AC44" s="8">
        <f t="shared" si="59"/>
        <v>5500</v>
      </c>
      <c r="AD44" s="90">
        <f t="shared" si="50"/>
        <v>-0.50391792096510513</v>
      </c>
      <c r="AE44" s="29">
        <f t="shared" si="32"/>
        <v>1108.6875</v>
      </c>
      <c r="AF44" s="8">
        <f t="shared" si="60"/>
        <v>12195.5625</v>
      </c>
      <c r="AG44" s="73"/>
      <c r="AH44" s="8">
        <f t="shared" si="61"/>
        <v>5500</v>
      </c>
      <c r="AI44" s="90">
        <f t="shared" si="51"/>
        <v>-0.54901629178645917</v>
      </c>
      <c r="AJ44" s="29">
        <f t="shared" si="33"/>
        <v>1108.6875</v>
      </c>
      <c r="AK44" s="8">
        <f t="shared" si="62"/>
        <v>13304.25</v>
      </c>
      <c r="AL44" s="73"/>
      <c r="AM44" s="8">
        <f t="shared" si="63"/>
        <v>5500</v>
      </c>
      <c r="AN44" s="90">
        <f t="shared" si="52"/>
        <v>-0.58659826747092092</v>
      </c>
    </row>
    <row r="45" spans="1:40" x14ac:dyDescent="0.2">
      <c r="A45" s="70" t="s">
        <v>62</v>
      </c>
      <c r="B45" s="60">
        <v>471.32</v>
      </c>
      <c r="C45" s="25">
        <f t="shared" si="26"/>
        <v>196.38333333333333</v>
      </c>
      <c r="D45" s="73">
        <v>196</v>
      </c>
      <c r="E45" s="90">
        <f>(D45/C45)-100%</f>
        <v>-1.951964694899444E-3</v>
      </c>
      <c r="F45" s="29">
        <f t="shared" si="27"/>
        <v>39.276666666666664</v>
      </c>
      <c r="G45" s="8">
        <f t="shared" si="34"/>
        <v>235.66</v>
      </c>
      <c r="H45" s="73"/>
      <c r="I45" s="8">
        <f t="shared" si="35"/>
        <v>196</v>
      </c>
      <c r="J45" s="90">
        <f t="shared" si="19"/>
        <v>-0.16829330391241615</v>
      </c>
      <c r="K45" s="29">
        <f t="shared" si="28"/>
        <v>39.276666666666664</v>
      </c>
      <c r="L45" s="8">
        <f t="shared" si="53"/>
        <v>274.93666666666667</v>
      </c>
      <c r="M45" s="73"/>
      <c r="N45" s="8">
        <f t="shared" si="37"/>
        <v>196</v>
      </c>
      <c r="O45" s="90">
        <f t="shared" si="20"/>
        <v>-0.28710854621064241</v>
      </c>
      <c r="P45" s="29">
        <f t="shared" si="29"/>
        <v>39.276666666666664</v>
      </c>
      <c r="Q45" s="8">
        <f t="shared" si="54"/>
        <v>314.21333333333331</v>
      </c>
      <c r="R45" s="73"/>
      <c r="S45" s="8">
        <f t="shared" si="55"/>
        <v>196</v>
      </c>
      <c r="T45" s="90">
        <f t="shared" si="48"/>
        <v>-0.37621997793431206</v>
      </c>
      <c r="U45" s="29">
        <f t="shared" si="30"/>
        <v>39.276666666666664</v>
      </c>
      <c r="V45" s="8">
        <f t="shared" si="56"/>
        <v>353.48999999999995</v>
      </c>
      <c r="W45" s="73"/>
      <c r="X45" s="8">
        <f t="shared" si="57"/>
        <v>196</v>
      </c>
      <c r="Y45" s="90">
        <f t="shared" si="49"/>
        <v>-0.44552886927494406</v>
      </c>
      <c r="Z45" s="29">
        <f t="shared" si="31"/>
        <v>39.276666666666664</v>
      </c>
      <c r="AA45" s="8">
        <f t="shared" si="58"/>
        <v>392.76666666666659</v>
      </c>
      <c r="AB45" s="73"/>
      <c r="AC45" s="8">
        <f t="shared" si="59"/>
        <v>196</v>
      </c>
      <c r="AD45" s="90">
        <f t="shared" si="50"/>
        <v>-0.50097598234744956</v>
      </c>
      <c r="AE45" s="29">
        <f t="shared" si="32"/>
        <v>39.276666666666664</v>
      </c>
      <c r="AF45" s="8">
        <f t="shared" si="60"/>
        <v>432.04333333333324</v>
      </c>
      <c r="AG45" s="73"/>
      <c r="AH45" s="8">
        <f t="shared" si="61"/>
        <v>196</v>
      </c>
      <c r="AI45" s="90">
        <f t="shared" si="51"/>
        <v>-0.54634180213404515</v>
      </c>
      <c r="AJ45" s="29">
        <f t="shared" si="33"/>
        <v>39.276666666666664</v>
      </c>
      <c r="AK45" s="8">
        <f t="shared" si="62"/>
        <v>471.31999999999988</v>
      </c>
      <c r="AL45" s="73"/>
      <c r="AM45" s="8">
        <f t="shared" si="63"/>
        <v>196</v>
      </c>
      <c r="AN45" s="90">
        <f t="shared" si="52"/>
        <v>-0.58414665195620796</v>
      </c>
    </row>
    <row r="46" spans="1:40" ht="12.75" hidden="1" customHeight="1" x14ac:dyDescent="0.2">
      <c r="A46" s="71"/>
      <c r="B46" s="60"/>
      <c r="C46" s="25">
        <f t="shared" si="26"/>
        <v>0</v>
      </c>
      <c r="D46" s="73"/>
      <c r="E46" s="90" t="e">
        <f t="shared" si="18"/>
        <v>#DIV/0!</v>
      </c>
      <c r="F46" s="29">
        <f t="shared" si="27"/>
        <v>0</v>
      </c>
      <c r="G46" s="8">
        <f t="shared" si="34"/>
        <v>0</v>
      </c>
      <c r="H46" s="73"/>
      <c r="I46" s="8">
        <f t="shared" si="35"/>
        <v>0</v>
      </c>
      <c r="J46" s="90" t="e">
        <f t="shared" si="19"/>
        <v>#DIV/0!</v>
      </c>
      <c r="K46" s="29">
        <f t="shared" si="28"/>
        <v>0</v>
      </c>
      <c r="L46" s="8">
        <f t="shared" si="53"/>
        <v>0</v>
      </c>
      <c r="M46" s="73"/>
      <c r="N46" s="8">
        <f t="shared" si="37"/>
        <v>0</v>
      </c>
      <c r="O46" s="90" t="e">
        <f t="shared" si="20"/>
        <v>#DIV/0!</v>
      </c>
      <c r="P46" s="29">
        <f t="shared" si="29"/>
        <v>0</v>
      </c>
      <c r="Q46" s="8">
        <f t="shared" si="54"/>
        <v>0</v>
      </c>
      <c r="R46" s="73"/>
      <c r="S46" s="8">
        <f t="shared" si="55"/>
        <v>0</v>
      </c>
      <c r="T46" s="90" t="e">
        <f t="shared" si="48"/>
        <v>#DIV/0!</v>
      </c>
      <c r="U46" s="29">
        <f t="shared" si="30"/>
        <v>0</v>
      </c>
      <c r="V46" s="8">
        <f t="shared" si="56"/>
        <v>0</v>
      </c>
      <c r="W46" s="73"/>
      <c r="X46" s="8">
        <f t="shared" si="57"/>
        <v>0</v>
      </c>
      <c r="Y46" s="90" t="e">
        <f t="shared" si="49"/>
        <v>#DIV/0!</v>
      </c>
      <c r="Z46" s="29">
        <f t="shared" si="31"/>
        <v>0</v>
      </c>
      <c r="AA46" s="8">
        <f t="shared" si="58"/>
        <v>0</v>
      </c>
      <c r="AB46" s="73"/>
      <c r="AC46" s="8">
        <f t="shared" si="59"/>
        <v>0</v>
      </c>
      <c r="AD46" s="90" t="e">
        <f t="shared" si="50"/>
        <v>#DIV/0!</v>
      </c>
      <c r="AE46" s="29">
        <f t="shared" si="32"/>
        <v>0</v>
      </c>
      <c r="AF46" s="8">
        <f t="shared" si="60"/>
        <v>0</v>
      </c>
      <c r="AG46" s="73"/>
      <c r="AH46" s="8">
        <f t="shared" si="61"/>
        <v>0</v>
      </c>
      <c r="AI46" s="90" t="e">
        <f t="shared" si="51"/>
        <v>#DIV/0!</v>
      </c>
      <c r="AJ46" s="29">
        <f t="shared" si="33"/>
        <v>0</v>
      </c>
      <c r="AK46" s="8">
        <f t="shared" si="62"/>
        <v>0</v>
      </c>
      <c r="AL46" s="73"/>
      <c r="AM46" s="8">
        <f t="shared" si="63"/>
        <v>0</v>
      </c>
      <c r="AN46" s="90" t="e">
        <f t="shared" si="52"/>
        <v>#DIV/0!</v>
      </c>
    </row>
    <row r="47" spans="1:40" ht="12.75" hidden="1" customHeight="1" x14ac:dyDescent="0.2">
      <c r="A47" s="71"/>
      <c r="B47" s="60"/>
      <c r="C47" s="25">
        <f t="shared" si="26"/>
        <v>0</v>
      </c>
      <c r="D47" s="73"/>
      <c r="E47" s="90" t="e">
        <f t="shared" si="18"/>
        <v>#DIV/0!</v>
      </c>
      <c r="F47" s="29">
        <f t="shared" si="27"/>
        <v>0</v>
      </c>
      <c r="G47" s="8">
        <f t="shared" si="34"/>
        <v>0</v>
      </c>
      <c r="H47" s="73"/>
      <c r="I47" s="8">
        <f t="shared" si="35"/>
        <v>0</v>
      </c>
      <c r="J47" s="90" t="e">
        <f t="shared" si="19"/>
        <v>#DIV/0!</v>
      </c>
      <c r="K47" s="29">
        <f t="shared" si="28"/>
        <v>0</v>
      </c>
      <c r="L47" s="8">
        <f t="shared" si="53"/>
        <v>0</v>
      </c>
      <c r="M47" s="73"/>
      <c r="N47" s="8">
        <f t="shared" si="37"/>
        <v>0</v>
      </c>
      <c r="O47" s="90" t="e">
        <f t="shared" si="20"/>
        <v>#DIV/0!</v>
      </c>
      <c r="P47" s="29">
        <f t="shared" si="29"/>
        <v>0</v>
      </c>
      <c r="Q47" s="8">
        <f t="shared" si="54"/>
        <v>0</v>
      </c>
      <c r="R47" s="73"/>
      <c r="S47" s="8">
        <f t="shared" si="55"/>
        <v>0</v>
      </c>
      <c r="T47" s="90" t="e">
        <f t="shared" si="48"/>
        <v>#DIV/0!</v>
      </c>
      <c r="U47" s="29">
        <f t="shared" si="30"/>
        <v>0</v>
      </c>
      <c r="V47" s="8">
        <f t="shared" si="56"/>
        <v>0</v>
      </c>
      <c r="W47" s="73"/>
      <c r="X47" s="8">
        <f t="shared" si="57"/>
        <v>0</v>
      </c>
      <c r="Y47" s="90" t="e">
        <f t="shared" si="49"/>
        <v>#DIV/0!</v>
      </c>
      <c r="Z47" s="29">
        <f t="shared" si="31"/>
        <v>0</v>
      </c>
      <c r="AA47" s="8">
        <f t="shared" si="58"/>
        <v>0</v>
      </c>
      <c r="AB47" s="73"/>
      <c r="AC47" s="8">
        <f t="shared" si="59"/>
        <v>0</v>
      </c>
      <c r="AD47" s="90" t="e">
        <f t="shared" si="50"/>
        <v>#DIV/0!</v>
      </c>
      <c r="AE47" s="29">
        <f t="shared" si="32"/>
        <v>0</v>
      </c>
      <c r="AF47" s="8">
        <f t="shared" si="60"/>
        <v>0</v>
      </c>
      <c r="AG47" s="73"/>
      <c r="AH47" s="8">
        <f t="shared" si="61"/>
        <v>0</v>
      </c>
      <c r="AI47" s="90" t="e">
        <f t="shared" si="51"/>
        <v>#DIV/0!</v>
      </c>
      <c r="AJ47" s="29">
        <f t="shared" si="33"/>
        <v>0</v>
      </c>
      <c r="AK47" s="8">
        <f t="shared" si="62"/>
        <v>0</v>
      </c>
      <c r="AL47" s="73"/>
      <c r="AM47" s="8">
        <f t="shared" si="63"/>
        <v>0</v>
      </c>
      <c r="AN47" s="90" t="e">
        <f t="shared" si="52"/>
        <v>#DIV/0!</v>
      </c>
    </row>
    <row r="48" spans="1:40" ht="12.75" hidden="1" customHeight="1" x14ac:dyDescent="0.2">
      <c r="A48" s="71"/>
      <c r="B48" s="60"/>
      <c r="C48" s="25">
        <f t="shared" si="26"/>
        <v>0</v>
      </c>
      <c r="D48" s="73"/>
      <c r="E48" s="90" t="e">
        <f t="shared" si="18"/>
        <v>#DIV/0!</v>
      </c>
      <c r="F48" s="29">
        <f t="shared" si="27"/>
        <v>0</v>
      </c>
      <c r="G48" s="8">
        <f t="shared" si="34"/>
        <v>0</v>
      </c>
      <c r="H48" s="73"/>
      <c r="I48" s="8">
        <f t="shared" si="35"/>
        <v>0</v>
      </c>
      <c r="J48" s="90" t="e">
        <f t="shared" si="19"/>
        <v>#DIV/0!</v>
      </c>
      <c r="K48" s="29">
        <f t="shared" si="28"/>
        <v>0</v>
      </c>
      <c r="L48" s="8">
        <f t="shared" si="53"/>
        <v>0</v>
      </c>
      <c r="M48" s="73"/>
      <c r="N48" s="8">
        <f t="shared" si="37"/>
        <v>0</v>
      </c>
      <c r="O48" s="90" t="e">
        <f t="shared" si="20"/>
        <v>#DIV/0!</v>
      </c>
      <c r="P48" s="29">
        <f t="shared" si="29"/>
        <v>0</v>
      </c>
      <c r="Q48" s="8">
        <f t="shared" si="54"/>
        <v>0</v>
      </c>
      <c r="R48" s="73"/>
      <c r="S48" s="8">
        <f t="shared" si="55"/>
        <v>0</v>
      </c>
      <c r="T48" s="90" t="e">
        <f t="shared" si="48"/>
        <v>#DIV/0!</v>
      </c>
      <c r="U48" s="29">
        <f t="shared" si="30"/>
        <v>0</v>
      </c>
      <c r="V48" s="8">
        <f t="shared" si="56"/>
        <v>0</v>
      </c>
      <c r="W48" s="73"/>
      <c r="X48" s="8">
        <f t="shared" si="57"/>
        <v>0</v>
      </c>
      <c r="Y48" s="90" t="e">
        <f t="shared" si="49"/>
        <v>#DIV/0!</v>
      </c>
      <c r="Z48" s="29">
        <f t="shared" si="31"/>
        <v>0</v>
      </c>
      <c r="AA48" s="8">
        <f t="shared" si="58"/>
        <v>0</v>
      </c>
      <c r="AB48" s="73"/>
      <c r="AC48" s="8">
        <f t="shared" si="59"/>
        <v>0</v>
      </c>
      <c r="AD48" s="90" t="e">
        <f t="shared" si="50"/>
        <v>#DIV/0!</v>
      </c>
      <c r="AE48" s="29">
        <f t="shared" si="32"/>
        <v>0</v>
      </c>
      <c r="AF48" s="8">
        <f t="shared" si="60"/>
        <v>0</v>
      </c>
      <c r="AG48" s="73"/>
      <c r="AH48" s="8">
        <f t="shared" si="61"/>
        <v>0</v>
      </c>
      <c r="AI48" s="90" t="e">
        <f t="shared" si="51"/>
        <v>#DIV/0!</v>
      </c>
      <c r="AJ48" s="29">
        <f t="shared" si="33"/>
        <v>0</v>
      </c>
      <c r="AK48" s="8">
        <f t="shared" si="62"/>
        <v>0</v>
      </c>
      <c r="AL48" s="73"/>
      <c r="AM48" s="8">
        <f t="shared" si="63"/>
        <v>0</v>
      </c>
      <c r="AN48" s="90" t="e">
        <f t="shared" si="52"/>
        <v>#DIV/0!</v>
      </c>
    </row>
    <row r="49" spans="1:40" ht="12.75" hidden="1" customHeight="1" x14ac:dyDescent="0.2">
      <c r="A49" s="71"/>
      <c r="B49" s="60"/>
      <c r="C49" s="25">
        <f t="shared" si="26"/>
        <v>0</v>
      </c>
      <c r="D49" s="73"/>
      <c r="E49" s="90" t="e">
        <f t="shared" si="18"/>
        <v>#DIV/0!</v>
      </c>
      <c r="F49" s="29">
        <f t="shared" si="27"/>
        <v>0</v>
      </c>
      <c r="G49" s="8">
        <f t="shared" si="34"/>
        <v>0</v>
      </c>
      <c r="H49" s="73"/>
      <c r="I49" s="8">
        <f t="shared" si="35"/>
        <v>0</v>
      </c>
      <c r="J49" s="90" t="e">
        <f t="shared" si="19"/>
        <v>#DIV/0!</v>
      </c>
      <c r="K49" s="29">
        <f t="shared" si="28"/>
        <v>0</v>
      </c>
      <c r="L49" s="8">
        <f t="shared" si="53"/>
        <v>0</v>
      </c>
      <c r="M49" s="73"/>
      <c r="N49" s="8">
        <f t="shared" si="37"/>
        <v>0</v>
      </c>
      <c r="O49" s="90" t="e">
        <f t="shared" si="20"/>
        <v>#DIV/0!</v>
      </c>
      <c r="P49" s="29">
        <f t="shared" si="29"/>
        <v>0</v>
      </c>
      <c r="Q49" s="8">
        <f t="shared" si="54"/>
        <v>0</v>
      </c>
      <c r="R49" s="73"/>
      <c r="S49" s="8">
        <f t="shared" si="55"/>
        <v>0</v>
      </c>
      <c r="T49" s="90" t="e">
        <f t="shared" si="48"/>
        <v>#DIV/0!</v>
      </c>
      <c r="U49" s="29">
        <f t="shared" si="30"/>
        <v>0</v>
      </c>
      <c r="V49" s="8">
        <f t="shared" si="56"/>
        <v>0</v>
      </c>
      <c r="W49" s="73"/>
      <c r="X49" s="8">
        <f t="shared" si="57"/>
        <v>0</v>
      </c>
      <c r="Y49" s="90" t="e">
        <f t="shared" si="49"/>
        <v>#DIV/0!</v>
      </c>
      <c r="Z49" s="29">
        <f t="shared" si="31"/>
        <v>0</v>
      </c>
      <c r="AA49" s="8">
        <f t="shared" si="58"/>
        <v>0</v>
      </c>
      <c r="AB49" s="73"/>
      <c r="AC49" s="8">
        <f t="shared" si="59"/>
        <v>0</v>
      </c>
      <c r="AD49" s="90" t="e">
        <f t="shared" si="50"/>
        <v>#DIV/0!</v>
      </c>
      <c r="AE49" s="29">
        <f t="shared" si="32"/>
        <v>0</v>
      </c>
      <c r="AF49" s="8">
        <f t="shared" si="60"/>
        <v>0</v>
      </c>
      <c r="AG49" s="73"/>
      <c r="AH49" s="8">
        <f t="shared" si="61"/>
        <v>0</v>
      </c>
      <c r="AI49" s="90" t="e">
        <f t="shared" si="51"/>
        <v>#DIV/0!</v>
      </c>
      <c r="AJ49" s="29">
        <f t="shared" si="33"/>
        <v>0</v>
      </c>
      <c r="AK49" s="8">
        <f t="shared" si="62"/>
        <v>0</v>
      </c>
      <c r="AL49" s="73"/>
      <c r="AM49" s="8">
        <f t="shared" si="63"/>
        <v>0</v>
      </c>
      <c r="AN49" s="90" t="e">
        <f t="shared" si="52"/>
        <v>#DIV/0!</v>
      </c>
    </row>
    <row r="50" spans="1:40" ht="12.75" hidden="1" customHeight="1" x14ac:dyDescent="0.2">
      <c r="A50" s="71"/>
      <c r="B50" s="60"/>
      <c r="C50" s="25">
        <f t="shared" si="26"/>
        <v>0</v>
      </c>
      <c r="D50" s="73"/>
      <c r="E50" s="90" t="e">
        <f t="shared" si="18"/>
        <v>#DIV/0!</v>
      </c>
      <c r="F50" s="29">
        <f t="shared" si="27"/>
        <v>0</v>
      </c>
      <c r="G50" s="8">
        <f t="shared" si="34"/>
        <v>0</v>
      </c>
      <c r="H50" s="73"/>
      <c r="I50" s="8">
        <f t="shared" si="35"/>
        <v>0</v>
      </c>
      <c r="J50" s="90" t="e">
        <f t="shared" si="19"/>
        <v>#DIV/0!</v>
      </c>
      <c r="K50" s="29">
        <f t="shared" si="28"/>
        <v>0</v>
      </c>
      <c r="L50" s="8">
        <f t="shared" si="53"/>
        <v>0</v>
      </c>
      <c r="M50" s="73"/>
      <c r="N50" s="8">
        <f t="shared" si="37"/>
        <v>0</v>
      </c>
      <c r="O50" s="90" t="e">
        <f t="shared" si="20"/>
        <v>#DIV/0!</v>
      </c>
      <c r="P50" s="29">
        <f t="shared" si="29"/>
        <v>0</v>
      </c>
      <c r="Q50" s="8">
        <f t="shared" si="54"/>
        <v>0</v>
      </c>
      <c r="R50" s="73"/>
      <c r="S50" s="8">
        <f t="shared" si="55"/>
        <v>0</v>
      </c>
      <c r="T50" s="90" t="e">
        <f t="shared" si="48"/>
        <v>#DIV/0!</v>
      </c>
      <c r="U50" s="29">
        <f t="shared" si="30"/>
        <v>0</v>
      </c>
      <c r="V50" s="8">
        <f t="shared" si="56"/>
        <v>0</v>
      </c>
      <c r="W50" s="73"/>
      <c r="X50" s="8">
        <f t="shared" si="57"/>
        <v>0</v>
      </c>
      <c r="Y50" s="90" t="e">
        <f t="shared" si="49"/>
        <v>#DIV/0!</v>
      </c>
      <c r="Z50" s="29">
        <f t="shared" si="31"/>
        <v>0</v>
      </c>
      <c r="AA50" s="8">
        <f t="shared" si="58"/>
        <v>0</v>
      </c>
      <c r="AB50" s="73"/>
      <c r="AC50" s="8">
        <f t="shared" si="59"/>
        <v>0</v>
      </c>
      <c r="AD50" s="90" t="e">
        <f t="shared" si="50"/>
        <v>#DIV/0!</v>
      </c>
      <c r="AE50" s="29">
        <f t="shared" si="32"/>
        <v>0</v>
      </c>
      <c r="AF50" s="8">
        <f t="shared" si="60"/>
        <v>0</v>
      </c>
      <c r="AG50" s="73"/>
      <c r="AH50" s="8">
        <f t="shared" si="61"/>
        <v>0</v>
      </c>
      <c r="AI50" s="90" t="e">
        <f t="shared" si="51"/>
        <v>#DIV/0!</v>
      </c>
      <c r="AJ50" s="29">
        <f t="shared" si="33"/>
        <v>0</v>
      </c>
      <c r="AK50" s="8">
        <f t="shared" si="62"/>
        <v>0</v>
      </c>
      <c r="AL50" s="73"/>
      <c r="AM50" s="8">
        <f t="shared" si="63"/>
        <v>0</v>
      </c>
      <c r="AN50" s="90" t="e">
        <f t="shared" si="52"/>
        <v>#DIV/0!</v>
      </c>
    </row>
    <row r="51" spans="1:40" ht="12.75" hidden="1" customHeight="1" x14ac:dyDescent="0.2">
      <c r="A51" s="71"/>
      <c r="B51" s="60"/>
      <c r="C51" s="25">
        <f t="shared" si="26"/>
        <v>0</v>
      </c>
      <c r="D51" s="73"/>
      <c r="E51" s="90" t="e">
        <f t="shared" si="18"/>
        <v>#DIV/0!</v>
      </c>
      <c r="F51" s="29">
        <f t="shared" si="27"/>
        <v>0</v>
      </c>
      <c r="G51" s="8">
        <f t="shared" si="34"/>
        <v>0</v>
      </c>
      <c r="H51" s="73"/>
      <c r="I51" s="8">
        <f t="shared" si="35"/>
        <v>0</v>
      </c>
      <c r="J51" s="90" t="e">
        <f t="shared" si="19"/>
        <v>#DIV/0!</v>
      </c>
      <c r="K51" s="29">
        <f t="shared" si="28"/>
        <v>0</v>
      </c>
      <c r="L51" s="8">
        <f t="shared" si="53"/>
        <v>0</v>
      </c>
      <c r="M51" s="73"/>
      <c r="N51" s="8">
        <f t="shared" si="37"/>
        <v>0</v>
      </c>
      <c r="O51" s="90" t="e">
        <f t="shared" si="20"/>
        <v>#DIV/0!</v>
      </c>
      <c r="P51" s="29">
        <f t="shared" si="29"/>
        <v>0</v>
      </c>
      <c r="Q51" s="8">
        <f t="shared" si="54"/>
        <v>0</v>
      </c>
      <c r="R51" s="73"/>
      <c r="S51" s="8">
        <f t="shared" si="55"/>
        <v>0</v>
      </c>
      <c r="T51" s="90" t="e">
        <f t="shared" si="48"/>
        <v>#DIV/0!</v>
      </c>
      <c r="U51" s="29">
        <f t="shared" si="30"/>
        <v>0</v>
      </c>
      <c r="V51" s="8">
        <f t="shared" si="56"/>
        <v>0</v>
      </c>
      <c r="W51" s="73"/>
      <c r="X51" s="8">
        <f t="shared" si="57"/>
        <v>0</v>
      </c>
      <c r="Y51" s="90" t="e">
        <f t="shared" si="49"/>
        <v>#DIV/0!</v>
      </c>
      <c r="Z51" s="29">
        <f t="shared" si="31"/>
        <v>0</v>
      </c>
      <c r="AA51" s="8">
        <f t="shared" si="58"/>
        <v>0</v>
      </c>
      <c r="AB51" s="73"/>
      <c r="AC51" s="8">
        <f t="shared" si="59"/>
        <v>0</v>
      </c>
      <c r="AD51" s="90" t="e">
        <f t="shared" si="50"/>
        <v>#DIV/0!</v>
      </c>
      <c r="AE51" s="29">
        <f t="shared" si="32"/>
        <v>0</v>
      </c>
      <c r="AF51" s="8">
        <f t="shared" si="60"/>
        <v>0</v>
      </c>
      <c r="AG51" s="73"/>
      <c r="AH51" s="8">
        <f t="shared" si="61"/>
        <v>0</v>
      </c>
      <c r="AI51" s="90" t="e">
        <f t="shared" si="51"/>
        <v>#DIV/0!</v>
      </c>
      <c r="AJ51" s="29">
        <f t="shared" si="33"/>
        <v>0</v>
      </c>
      <c r="AK51" s="8">
        <f t="shared" si="62"/>
        <v>0</v>
      </c>
      <c r="AL51" s="73"/>
      <c r="AM51" s="8">
        <f t="shared" si="63"/>
        <v>0</v>
      </c>
      <c r="AN51" s="90" t="e">
        <f t="shared" si="52"/>
        <v>#DIV/0!</v>
      </c>
    </row>
    <row r="52" spans="1:40" ht="12.75" hidden="1" customHeight="1" x14ac:dyDescent="0.2">
      <c r="A52" s="71"/>
      <c r="B52" s="60"/>
      <c r="C52" s="25">
        <f t="shared" si="26"/>
        <v>0</v>
      </c>
      <c r="D52" s="73"/>
      <c r="E52" s="90" t="e">
        <f t="shared" si="18"/>
        <v>#DIV/0!</v>
      </c>
      <c r="F52" s="29">
        <f t="shared" si="27"/>
        <v>0</v>
      </c>
      <c r="G52" s="8">
        <f t="shared" si="34"/>
        <v>0</v>
      </c>
      <c r="H52" s="73"/>
      <c r="I52" s="8">
        <f t="shared" si="35"/>
        <v>0</v>
      </c>
      <c r="J52" s="90" t="e">
        <f t="shared" si="19"/>
        <v>#DIV/0!</v>
      </c>
      <c r="K52" s="29">
        <f t="shared" si="28"/>
        <v>0</v>
      </c>
      <c r="L52" s="8">
        <f t="shared" si="53"/>
        <v>0</v>
      </c>
      <c r="M52" s="73"/>
      <c r="N52" s="8">
        <f t="shared" si="37"/>
        <v>0</v>
      </c>
      <c r="O52" s="90" t="e">
        <f t="shared" si="20"/>
        <v>#DIV/0!</v>
      </c>
      <c r="P52" s="29">
        <f t="shared" si="29"/>
        <v>0</v>
      </c>
      <c r="Q52" s="8">
        <f t="shared" si="54"/>
        <v>0</v>
      </c>
      <c r="R52" s="73"/>
      <c r="S52" s="8">
        <f t="shared" si="55"/>
        <v>0</v>
      </c>
      <c r="T52" s="90" t="e">
        <f t="shared" si="48"/>
        <v>#DIV/0!</v>
      </c>
      <c r="U52" s="29">
        <f t="shared" si="30"/>
        <v>0</v>
      </c>
      <c r="V52" s="8">
        <f t="shared" si="56"/>
        <v>0</v>
      </c>
      <c r="W52" s="73"/>
      <c r="X52" s="8">
        <f t="shared" si="57"/>
        <v>0</v>
      </c>
      <c r="Y52" s="90" t="e">
        <f t="shared" si="49"/>
        <v>#DIV/0!</v>
      </c>
      <c r="Z52" s="29">
        <f t="shared" si="31"/>
        <v>0</v>
      </c>
      <c r="AA52" s="8">
        <f t="shared" si="58"/>
        <v>0</v>
      </c>
      <c r="AB52" s="73"/>
      <c r="AC52" s="8">
        <f t="shared" si="59"/>
        <v>0</v>
      </c>
      <c r="AD52" s="90" t="e">
        <f t="shared" si="50"/>
        <v>#DIV/0!</v>
      </c>
      <c r="AE52" s="29">
        <f t="shared" si="32"/>
        <v>0</v>
      </c>
      <c r="AF52" s="8">
        <f t="shared" si="60"/>
        <v>0</v>
      </c>
      <c r="AG52" s="73"/>
      <c r="AH52" s="8">
        <f t="shared" si="61"/>
        <v>0</v>
      </c>
      <c r="AI52" s="90" t="e">
        <f t="shared" si="51"/>
        <v>#DIV/0!</v>
      </c>
      <c r="AJ52" s="29">
        <f t="shared" si="33"/>
        <v>0</v>
      </c>
      <c r="AK52" s="8">
        <f t="shared" si="62"/>
        <v>0</v>
      </c>
      <c r="AL52" s="73"/>
      <c r="AM52" s="8">
        <f t="shared" si="63"/>
        <v>0</v>
      </c>
      <c r="AN52" s="90" t="e">
        <f t="shared" si="52"/>
        <v>#DIV/0!</v>
      </c>
    </row>
    <row r="53" spans="1:40" ht="12.75" hidden="1" customHeight="1" x14ac:dyDescent="0.2">
      <c r="A53" s="71"/>
      <c r="B53" s="60"/>
      <c r="C53" s="25">
        <f t="shared" si="26"/>
        <v>0</v>
      </c>
      <c r="D53" s="73"/>
      <c r="E53" s="90" t="e">
        <f t="shared" si="18"/>
        <v>#DIV/0!</v>
      </c>
      <c r="F53" s="29">
        <f t="shared" si="27"/>
        <v>0</v>
      </c>
      <c r="G53" s="8">
        <f t="shared" si="34"/>
        <v>0</v>
      </c>
      <c r="H53" s="73"/>
      <c r="I53" s="8">
        <f t="shared" si="35"/>
        <v>0</v>
      </c>
      <c r="J53" s="90" t="e">
        <f t="shared" si="19"/>
        <v>#DIV/0!</v>
      </c>
      <c r="K53" s="29">
        <f t="shared" si="28"/>
        <v>0</v>
      </c>
      <c r="L53" s="8">
        <f t="shared" si="53"/>
        <v>0</v>
      </c>
      <c r="M53" s="73"/>
      <c r="N53" s="8">
        <f t="shared" si="37"/>
        <v>0</v>
      </c>
      <c r="O53" s="90" t="e">
        <f t="shared" si="20"/>
        <v>#DIV/0!</v>
      </c>
      <c r="P53" s="29">
        <f t="shared" si="29"/>
        <v>0</v>
      </c>
      <c r="Q53" s="8">
        <f t="shared" si="54"/>
        <v>0</v>
      </c>
      <c r="R53" s="73"/>
      <c r="S53" s="8">
        <f t="shared" si="55"/>
        <v>0</v>
      </c>
      <c r="T53" s="90" t="e">
        <f t="shared" si="48"/>
        <v>#DIV/0!</v>
      </c>
      <c r="U53" s="29">
        <f t="shared" si="30"/>
        <v>0</v>
      </c>
      <c r="V53" s="8">
        <f t="shared" si="56"/>
        <v>0</v>
      </c>
      <c r="W53" s="73"/>
      <c r="X53" s="8">
        <f t="shared" si="57"/>
        <v>0</v>
      </c>
      <c r="Y53" s="90" t="e">
        <f t="shared" si="49"/>
        <v>#DIV/0!</v>
      </c>
      <c r="Z53" s="29">
        <f t="shared" si="31"/>
        <v>0</v>
      </c>
      <c r="AA53" s="8">
        <f t="shared" si="58"/>
        <v>0</v>
      </c>
      <c r="AB53" s="73"/>
      <c r="AC53" s="8">
        <f t="shared" si="59"/>
        <v>0</v>
      </c>
      <c r="AD53" s="90" t="e">
        <f t="shared" si="50"/>
        <v>#DIV/0!</v>
      </c>
      <c r="AE53" s="29">
        <f t="shared" si="32"/>
        <v>0</v>
      </c>
      <c r="AF53" s="8">
        <f t="shared" si="60"/>
        <v>0</v>
      </c>
      <c r="AG53" s="73"/>
      <c r="AH53" s="8">
        <f t="shared" si="61"/>
        <v>0</v>
      </c>
      <c r="AI53" s="90" t="e">
        <f t="shared" si="51"/>
        <v>#DIV/0!</v>
      </c>
      <c r="AJ53" s="29">
        <f t="shared" si="33"/>
        <v>0</v>
      </c>
      <c r="AK53" s="8">
        <f t="shared" si="62"/>
        <v>0</v>
      </c>
      <c r="AL53" s="73"/>
      <c r="AM53" s="8">
        <f t="shared" si="63"/>
        <v>0</v>
      </c>
      <c r="AN53" s="90" t="e">
        <f t="shared" si="52"/>
        <v>#DIV/0!</v>
      </c>
    </row>
    <row r="54" spans="1:40" x14ac:dyDescent="0.2">
      <c r="A54" s="71" t="s">
        <v>63</v>
      </c>
      <c r="B54" s="60"/>
      <c r="C54" s="25">
        <f t="shared" si="26"/>
        <v>0</v>
      </c>
      <c r="D54" s="73"/>
      <c r="E54" s="90" t="e">
        <f t="shared" si="18"/>
        <v>#DIV/0!</v>
      </c>
      <c r="F54" s="29">
        <f t="shared" si="27"/>
        <v>0</v>
      </c>
      <c r="G54" s="8">
        <f t="shared" si="34"/>
        <v>0</v>
      </c>
      <c r="H54" s="73"/>
      <c r="I54" s="8">
        <f t="shared" si="35"/>
        <v>0</v>
      </c>
      <c r="J54" s="90" t="e">
        <f t="shared" si="19"/>
        <v>#DIV/0!</v>
      </c>
      <c r="K54" s="29">
        <f t="shared" si="28"/>
        <v>0</v>
      </c>
      <c r="L54" s="8">
        <f t="shared" si="53"/>
        <v>0</v>
      </c>
      <c r="M54" s="73"/>
      <c r="N54" s="8">
        <f t="shared" si="37"/>
        <v>0</v>
      </c>
      <c r="O54" s="90" t="e">
        <f t="shared" si="20"/>
        <v>#DIV/0!</v>
      </c>
      <c r="P54" s="29">
        <f t="shared" si="29"/>
        <v>0</v>
      </c>
      <c r="Q54" s="8">
        <f t="shared" si="54"/>
        <v>0</v>
      </c>
      <c r="R54" s="73"/>
      <c r="S54" s="8">
        <f t="shared" si="55"/>
        <v>0</v>
      </c>
      <c r="T54" s="90" t="e">
        <f t="shared" si="48"/>
        <v>#DIV/0!</v>
      </c>
      <c r="U54" s="29">
        <f t="shared" si="30"/>
        <v>0</v>
      </c>
      <c r="V54" s="8">
        <f t="shared" si="56"/>
        <v>0</v>
      </c>
      <c r="W54" s="73"/>
      <c r="X54" s="8">
        <f t="shared" si="57"/>
        <v>0</v>
      </c>
      <c r="Y54" s="90" t="e">
        <f t="shared" si="49"/>
        <v>#DIV/0!</v>
      </c>
      <c r="Z54" s="29">
        <f t="shared" si="31"/>
        <v>0</v>
      </c>
      <c r="AA54" s="8">
        <f t="shared" si="58"/>
        <v>0</v>
      </c>
      <c r="AB54" s="73"/>
      <c r="AC54" s="8">
        <f t="shared" si="59"/>
        <v>0</v>
      </c>
      <c r="AD54" s="90" t="e">
        <f t="shared" si="50"/>
        <v>#DIV/0!</v>
      </c>
      <c r="AE54" s="29">
        <f t="shared" si="32"/>
        <v>0</v>
      </c>
      <c r="AF54" s="8">
        <f t="shared" si="60"/>
        <v>0</v>
      </c>
      <c r="AG54" s="73"/>
      <c r="AH54" s="8">
        <f t="shared" si="61"/>
        <v>0</v>
      </c>
      <c r="AI54" s="90" t="e">
        <f t="shared" si="51"/>
        <v>#DIV/0!</v>
      </c>
      <c r="AJ54" s="29">
        <f t="shared" si="33"/>
        <v>0</v>
      </c>
      <c r="AK54" s="8">
        <f t="shared" si="62"/>
        <v>0</v>
      </c>
      <c r="AL54" s="73"/>
      <c r="AM54" s="8">
        <f t="shared" si="63"/>
        <v>0</v>
      </c>
      <c r="AN54" s="90" t="e">
        <f t="shared" si="52"/>
        <v>#DIV/0!</v>
      </c>
    </row>
    <row r="55" spans="1:40" ht="13.5" thickBot="1" x14ac:dyDescent="0.25">
      <c r="A55" s="72" t="s">
        <v>63</v>
      </c>
      <c r="B55" s="61"/>
      <c r="C55" s="52">
        <f t="shared" si="26"/>
        <v>0</v>
      </c>
      <c r="D55" s="74"/>
      <c r="E55" s="92" t="e">
        <f t="shared" si="18"/>
        <v>#DIV/0!</v>
      </c>
      <c r="F55" s="32">
        <f t="shared" si="27"/>
        <v>0</v>
      </c>
      <c r="G55" s="10">
        <f t="shared" si="34"/>
        <v>0</v>
      </c>
      <c r="H55" s="74"/>
      <c r="I55" s="15">
        <f t="shared" si="35"/>
        <v>0</v>
      </c>
      <c r="J55" s="92" t="e">
        <f t="shared" si="19"/>
        <v>#DIV/0!</v>
      </c>
      <c r="K55" s="32">
        <f t="shared" si="28"/>
        <v>0</v>
      </c>
      <c r="L55" s="8">
        <f t="shared" si="53"/>
        <v>0</v>
      </c>
      <c r="M55" s="74"/>
      <c r="N55" s="15">
        <f t="shared" si="37"/>
        <v>0</v>
      </c>
      <c r="O55" s="92" t="e">
        <f t="shared" si="20"/>
        <v>#DIV/0!</v>
      </c>
      <c r="P55" s="32">
        <f t="shared" si="29"/>
        <v>0</v>
      </c>
      <c r="Q55" s="8">
        <f t="shared" si="54"/>
        <v>0</v>
      </c>
      <c r="R55" s="74"/>
      <c r="S55" s="15">
        <f t="shared" si="55"/>
        <v>0</v>
      </c>
      <c r="T55" s="92" t="e">
        <f t="shared" si="48"/>
        <v>#DIV/0!</v>
      </c>
      <c r="U55" s="32">
        <f t="shared" si="30"/>
        <v>0</v>
      </c>
      <c r="V55" s="8">
        <f t="shared" si="56"/>
        <v>0</v>
      </c>
      <c r="W55" s="74"/>
      <c r="X55" s="15">
        <f t="shared" si="57"/>
        <v>0</v>
      </c>
      <c r="Y55" s="92" t="e">
        <f t="shared" si="49"/>
        <v>#DIV/0!</v>
      </c>
      <c r="Z55" s="32">
        <f t="shared" si="31"/>
        <v>0</v>
      </c>
      <c r="AA55" s="8">
        <f t="shared" si="58"/>
        <v>0</v>
      </c>
      <c r="AB55" s="74"/>
      <c r="AC55" s="15">
        <f t="shared" si="59"/>
        <v>0</v>
      </c>
      <c r="AD55" s="92" t="e">
        <f t="shared" si="50"/>
        <v>#DIV/0!</v>
      </c>
      <c r="AE55" s="32">
        <f t="shared" si="32"/>
        <v>0</v>
      </c>
      <c r="AF55" s="8">
        <f t="shared" si="60"/>
        <v>0</v>
      </c>
      <c r="AG55" s="74"/>
      <c r="AH55" s="15">
        <f t="shared" si="61"/>
        <v>0</v>
      </c>
      <c r="AI55" s="92" t="e">
        <f t="shared" si="51"/>
        <v>#DIV/0!</v>
      </c>
      <c r="AJ55" s="32">
        <f t="shared" si="33"/>
        <v>0</v>
      </c>
      <c r="AK55" s="8">
        <f t="shared" si="62"/>
        <v>0</v>
      </c>
      <c r="AL55" s="74"/>
      <c r="AM55" s="15">
        <f t="shared" si="63"/>
        <v>0</v>
      </c>
      <c r="AN55" s="92" t="e">
        <f t="shared" si="52"/>
        <v>#DIV/0!</v>
      </c>
    </row>
    <row r="56" spans="1:40" ht="15.75" customHeight="1" thickTop="1" thickBot="1" x14ac:dyDescent="0.25">
      <c r="A56" s="30" t="s">
        <v>18</v>
      </c>
      <c r="B56" s="33">
        <f>B22+B30</f>
        <v>644627.93999999994</v>
      </c>
      <c r="C56" s="33">
        <f>C22+C30</f>
        <v>268594.97499999998</v>
      </c>
      <c r="D56" s="33">
        <f>D22+D30</f>
        <v>198561</v>
      </c>
      <c r="E56" s="93">
        <f>(D56/C56)-100%</f>
        <v>-0.26074194053704836</v>
      </c>
      <c r="F56" s="33">
        <f>F22+F30</f>
        <v>53718.994999999995</v>
      </c>
      <c r="G56" s="33">
        <f t="shared" ref="G56:I56" si="64">G22+G30</f>
        <v>322313.96999999997</v>
      </c>
      <c r="H56" s="33">
        <f t="shared" si="64"/>
        <v>0</v>
      </c>
      <c r="I56" s="33">
        <f t="shared" si="64"/>
        <v>198561</v>
      </c>
      <c r="J56" s="93">
        <f>(I56/G56)-100%</f>
        <v>-0.38395161711420689</v>
      </c>
      <c r="K56" s="33">
        <f>K22+K30</f>
        <v>53718.994999999995</v>
      </c>
      <c r="L56" s="33">
        <f>L22+L30</f>
        <v>376032.96499999997</v>
      </c>
      <c r="M56" s="33">
        <f>M22+M30</f>
        <v>0</v>
      </c>
      <c r="N56" s="33">
        <f>N22+N30</f>
        <v>198561</v>
      </c>
      <c r="O56" s="93">
        <f>(N56/L56)-100%</f>
        <v>-0.47195852895503454</v>
      </c>
      <c r="P56" s="33">
        <f>P22+P30</f>
        <v>53718.994999999995</v>
      </c>
      <c r="Q56" s="33">
        <f>Q22+Q30</f>
        <v>429751.96000000008</v>
      </c>
      <c r="R56" s="33">
        <f>R22+R30</f>
        <v>0</v>
      </c>
      <c r="S56" s="33">
        <f>S22+S30</f>
        <v>198561</v>
      </c>
      <c r="T56" s="93">
        <f>(S56/Q56)-100%</f>
        <v>-0.53796371283565536</v>
      </c>
      <c r="U56" s="33">
        <f>U22+U30</f>
        <v>53718.994999999995</v>
      </c>
      <c r="V56" s="33">
        <f>V22+V30</f>
        <v>483470.95499999996</v>
      </c>
      <c r="W56" s="33">
        <f>W22+W30</f>
        <v>0</v>
      </c>
      <c r="X56" s="33">
        <f>X22+X30</f>
        <v>198561</v>
      </c>
      <c r="Y56" s="93">
        <f>(X56/V56)-100%</f>
        <v>-0.58930107807613796</v>
      </c>
      <c r="Z56" s="33">
        <f>Z22+Z30</f>
        <v>53718.994999999995</v>
      </c>
      <c r="AA56" s="33">
        <f>AA22+AA30</f>
        <v>537189.95000000007</v>
      </c>
      <c r="AB56" s="33">
        <f>AB22+AB30</f>
        <v>0</v>
      </c>
      <c r="AC56" s="33">
        <f>AC22+AC30</f>
        <v>198561</v>
      </c>
      <c r="AD56" s="93">
        <f>(AC56/AA56)-100%</f>
        <v>-0.63037097026852429</v>
      </c>
      <c r="AE56" s="33">
        <f>AE22+AE30</f>
        <v>53718.994999999995</v>
      </c>
      <c r="AF56" s="33">
        <f>AF22+AF30</f>
        <v>590908.94500000007</v>
      </c>
      <c r="AG56" s="33">
        <f>AG22+AG30</f>
        <v>0</v>
      </c>
      <c r="AH56" s="33">
        <f>AH22+AH30</f>
        <v>198561</v>
      </c>
      <c r="AI56" s="93">
        <f>(AH56/AF56)-100%</f>
        <v>-0.66397360933502203</v>
      </c>
      <c r="AJ56" s="33">
        <f>AJ22+AJ30</f>
        <v>53718.994999999995</v>
      </c>
      <c r="AK56" s="33">
        <f>AK22+AK30</f>
        <v>644627.94000000006</v>
      </c>
      <c r="AL56" s="33">
        <f>AL22+AL30</f>
        <v>0</v>
      </c>
      <c r="AM56" s="33">
        <f>AM22+AM30</f>
        <v>198561</v>
      </c>
      <c r="AN56" s="93">
        <f>(AM56/AK56)-100%</f>
        <v>-0.6919758085571035</v>
      </c>
    </row>
    <row r="57" spans="1:40" ht="13.5" thickBot="1" x14ac:dyDescent="0.25">
      <c r="A57" s="45"/>
      <c r="B57" s="37"/>
      <c r="C57" s="37"/>
      <c r="D57" s="37"/>
      <c r="AN57" s="94"/>
    </row>
    <row r="58" spans="1:40" s="19" customFormat="1" ht="19.5" customHeight="1" thickBot="1" x14ac:dyDescent="0.25">
      <c r="A58" s="128" t="s">
        <v>4</v>
      </c>
      <c r="B58" s="129">
        <f t="shared" ref="B58:AM58" si="65">+B17-B56</f>
        <v>87087.490000000107</v>
      </c>
      <c r="C58" s="130">
        <f t="shared" si="65"/>
        <v>36286.454166666721</v>
      </c>
      <c r="D58" s="131">
        <f t="shared" si="65"/>
        <v>14439</v>
      </c>
      <c r="E58" s="132"/>
      <c r="F58" s="130">
        <f t="shared" si="65"/>
        <v>7257.2908333333398</v>
      </c>
      <c r="G58" s="131">
        <f t="shared" si="65"/>
        <v>43543.745000000054</v>
      </c>
      <c r="H58" s="131">
        <f t="shared" si="65"/>
        <v>0</v>
      </c>
      <c r="I58" s="131">
        <f t="shared" si="65"/>
        <v>14439</v>
      </c>
      <c r="J58" s="132"/>
      <c r="K58" s="130">
        <f t="shared" si="65"/>
        <v>7257.2908333333398</v>
      </c>
      <c r="L58" s="131">
        <f t="shared" si="65"/>
        <v>50801.035833333386</v>
      </c>
      <c r="M58" s="131">
        <f t="shared" si="65"/>
        <v>0</v>
      </c>
      <c r="N58" s="131">
        <f t="shared" si="65"/>
        <v>14439</v>
      </c>
      <c r="O58" s="132"/>
      <c r="P58" s="130">
        <f t="shared" si="65"/>
        <v>7257.2908333333398</v>
      </c>
      <c r="Q58" s="131">
        <f t="shared" si="65"/>
        <v>58058.326666666602</v>
      </c>
      <c r="R58" s="131">
        <f t="shared" si="65"/>
        <v>0</v>
      </c>
      <c r="S58" s="131">
        <f t="shared" si="65"/>
        <v>14439</v>
      </c>
      <c r="T58" s="132"/>
      <c r="U58" s="130">
        <f t="shared" si="65"/>
        <v>7257.2908333333398</v>
      </c>
      <c r="V58" s="131">
        <f t="shared" si="65"/>
        <v>65315.617500000051</v>
      </c>
      <c r="W58" s="131">
        <f t="shared" si="65"/>
        <v>0</v>
      </c>
      <c r="X58" s="131">
        <f t="shared" si="65"/>
        <v>14439</v>
      </c>
      <c r="Y58" s="132"/>
      <c r="Z58" s="130">
        <f t="shared" si="65"/>
        <v>7257.2908333333398</v>
      </c>
      <c r="AA58" s="131">
        <f t="shared" si="65"/>
        <v>72572.908333333326</v>
      </c>
      <c r="AB58" s="131">
        <f t="shared" si="65"/>
        <v>0</v>
      </c>
      <c r="AC58" s="131">
        <f t="shared" si="65"/>
        <v>14439</v>
      </c>
      <c r="AD58" s="132"/>
      <c r="AE58" s="130">
        <f t="shared" si="65"/>
        <v>7257.2908333333398</v>
      </c>
      <c r="AF58" s="131">
        <f t="shared" si="65"/>
        <v>79830.199166666716</v>
      </c>
      <c r="AG58" s="131">
        <f t="shared" si="65"/>
        <v>0</v>
      </c>
      <c r="AH58" s="131">
        <f t="shared" si="65"/>
        <v>14439</v>
      </c>
      <c r="AI58" s="132"/>
      <c r="AJ58" s="130">
        <f t="shared" si="65"/>
        <v>7257.2908333333398</v>
      </c>
      <c r="AK58" s="131">
        <f t="shared" si="65"/>
        <v>87087.490000000107</v>
      </c>
      <c r="AL58" s="131">
        <f t="shared" si="65"/>
        <v>0</v>
      </c>
      <c r="AM58" s="131">
        <f t="shared" si="65"/>
        <v>14439</v>
      </c>
      <c r="AN58" s="132"/>
    </row>
    <row r="59" spans="1:40" ht="13.5" thickBot="1" x14ac:dyDescent="0.25">
      <c r="A59" s="45"/>
      <c r="B59" s="31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ht="15.75" customHeight="1" thickTop="1" thickBot="1" x14ac:dyDescent="0.25">
      <c r="A60" s="117" t="s">
        <v>21</v>
      </c>
      <c r="B60" s="46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27" customHeight="1" x14ac:dyDescent="0.2">
      <c r="A61" s="38"/>
      <c r="B61" s="144" t="s">
        <v>26</v>
      </c>
      <c r="C61" s="141" t="s">
        <v>9</v>
      </c>
      <c r="D61" s="142"/>
      <c r="E61" s="142"/>
      <c r="F61" s="141" t="s">
        <v>12</v>
      </c>
      <c r="G61" s="142"/>
      <c r="H61" s="142"/>
      <c r="I61" s="142"/>
      <c r="J61" s="143"/>
      <c r="K61" s="141" t="s">
        <v>13</v>
      </c>
      <c r="L61" s="142"/>
      <c r="M61" s="142"/>
      <c r="N61" s="142"/>
      <c r="O61" s="143"/>
      <c r="P61" s="141" t="s">
        <v>14</v>
      </c>
      <c r="Q61" s="142"/>
      <c r="R61" s="142"/>
      <c r="S61" s="142"/>
      <c r="T61" s="143"/>
      <c r="U61" s="141" t="s">
        <v>1</v>
      </c>
      <c r="V61" s="142"/>
      <c r="W61" s="142"/>
      <c r="X61" s="142"/>
      <c r="Y61" s="143"/>
      <c r="Z61" s="141" t="s">
        <v>2</v>
      </c>
      <c r="AA61" s="142"/>
      <c r="AB61" s="142"/>
      <c r="AC61" s="142"/>
      <c r="AD61" s="143"/>
      <c r="AE61" s="141" t="s">
        <v>3</v>
      </c>
      <c r="AF61" s="142"/>
      <c r="AG61" s="142"/>
      <c r="AH61" s="142"/>
      <c r="AI61" s="143"/>
      <c r="AJ61" s="141" t="s">
        <v>15</v>
      </c>
      <c r="AK61" s="142"/>
      <c r="AL61" s="142"/>
      <c r="AM61" s="142"/>
      <c r="AN61" s="143"/>
    </row>
    <row r="62" spans="1:40" s="3" customFormat="1" ht="36" customHeight="1" x14ac:dyDescent="0.2">
      <c r="A62" s="119" t="s">
        <v>0</v>
      </c>
      <c r="B62" s="145"/>
      <c r="C62" s="7" t="s">
        <v>34</v>
      </c>
      <c r="D62" s="95" t="s">
        <v>35</v>
      </c>
      <c r="E62" s="35" t="s">
        <v>41</v>
      </c>
      <c r="F62" s="100"/>
      <c r="G62" s="6" t="s">
        <v>34</v>
      </c>
      <c r="H62" s="98" t="s">
        <v>35</v>
      </c>
      <c r="I62" s="6" t="s">
        <v>41</v>
      </c>
      <c r="J62" s="51"/>
      <c r="K62" s="100"/>
      <c r="L62" s="6" t="s">
        <v>34</v>
      </c>
      <c r="M62" s="98" t="s">
        <v>35</v>
      </c>
      <c r="N62" s="6" t="s">
        <v>41</v>
      </c>
      <c r="O62" s="51"/>
      <c r="P62" s="100"/>
      <c r="Q62" s="6" t="s">
        <v>34</v>
      </c>
      <c r="R62" s="98" t="s">
        <v>35</v>
      </c>
      <c r="S62" s="6" t="s">
        <v>41</v>
      </c>
      <c r="T62" s="51"/>
      <c r="U62" s="100"/>
      <c r="V62" s="6" t="s">
        <v>34</v>
      </c>
      <c r="W62" s="98" t="s">
        <v>35</v>
      </c>
      <c r="X62" s="6" t="s">
        <v>41</v>
      </c>
      <c r="Y62" s="51"/>
      <c r="Z62" s="100"/>
      <c r="AA62" s="6" t="s">
        <v>34</v>
      </c>
      <c r="AB62" s="98" t="s">
        <v>35</v>
      </c>
      <c r="AC62" s="6" t="s">
        <v>41</v>
      </c>
      <c r="AD62" s="51"/>
      <c r="AE62" s="100"/>
      <c r="AF62" s="6" t="s">
        <v>34</v>
      </c>
      <c r="AG62" s="98" t="s">
        <v>35</v>
      </c>
      <c r="AH62" s="6" t="s">
        <v>41</v>
      </c>
      <c r="AI62" s="51"/>
      <c r="AJ62" s="100"/>
      <c r="AK62" s="6" t="s">
        <v>34</v>
      </c>
      <c r="AL62" s="98" t="s">
        <v>35</v>
      </c>
      <c r="AM62" s="6" t="s">
        <v>41</v>
      </c>
      <c r="AN62" s="51"/>
    </row>
    <row r="63" spans="1:40" x14ac:dyDescent="0.2">
      <c r="A63" s="124" t="s">
        <v>22</v>
      </c>
      <c r="B63" s="76">
        <v>25000</v>
      </c>
      <c r="C63" s="107">
        <v>-24250</v>
      </c>
      <c r="D63" s="101">
        <v>0</v>
      </c>
      <c r="E63" s="99">
        <f>C63-D63</f>
        <v>-24250</v>
      </c>
      <c r="F63" s="108"/>
      <c r="G63" s="109"/>
      <c r="H63" s="104"/>
      <c r="I63" s="97">
        <f>G63-H63</f>
        <v>0</v>
      </c>
      <c r="J63" s="79"/>
      <c r="K63" s="108"/>
      <c r="L63" s="109"/>
      <c r="M63" s="104"/>
      <c r="N63" s="97">
        <f>L63-M63</f>
        <v>0</v>
      </c>
      <c r="O63" s="79"/>
      <c r="P63" s="108"/>
      <c r="Q63" s="109"/>
      <c r="R63" s="104"/>
      <c r="S63" s="97">
        <f>Q63-R63</f>
        <v>0</v>
      </c>
      <c r="T63" s="79"/>
      <c r="U63" s="108"/>
      <c r="V63" s="109"/>
      <c r="W63" s="104"/>
      <c r="X63" s="97">
        <f>V63-W63</f>
        <v>0</v>
      </c>
      <c r="Y63" s="79"/>
      <c r="Z63" s="108"/>
      <c r="AA63" s="109"/>
      <c r="AB63" s="104"/>
      <c r="AC63" s="97">
        <f>AA63-AB63</f>
        <v>0</v>
      </c>
      <c r="AD63" s="79"/>
      <c r="AE63" s="108"/>
      <c r="AF63" s="109"/>
      <c r="AG63" s="104"/>
      <c r="AH63" s="97">
        <f>AF63-AG63</f>
        <v>0</v>
      </c>
      <c r="AI63" s="79"/>
      <c r="AJ63" s="108"/>
      <c r="AK63" s="109"/>
      <c r="AL63" s="104"/>
      <c r="AM63" s="97">
        <f>AK63-AL63</f>
        <v>0</v>
      </c>
      <c r="AN63" s="79"/>
    </row>
    <row r="64" spans="1:40" x14ac:dyDescent="0.2">
      <c r="A64" s="125" t="s">
        <v>23</v>
      </c>
      <c r="B64" s="77"/>
      <c r="C64" s="107">
        <v>355</v>
      </c>
      <c r="D64" s="102"/>
      <c r="E64" s="99">
        <f t="shared" ref="E64:E77" si="66">C64-D64</f>
        <v>355</v>
      </c>
      <c r="F64" s="110"/>
      <c r="G64" s="109"/>
      <c r="H64" s="105"/>
      <c r="I64" s="97">
        <f t="shared" ref="I64:I77" si="67">G64-H64</f>
        <v>0</v>
      </c>
      <c r="J64" s="80"/>
      <c r="K64" s="110"/>
      <c r="L64" s="109"/>
      <c r="M64" s="105"/>
      <c r="N64" s="97">
        <f t="shared" ref="N64:N77" si="68">L64-M64</f>
        <v>0</v>
      </c>
      <c r="O64" s="80"/>
      <c r="P64" s="110"/>
      <c r="Q64" s="109"/>
      <c r="R64" s="105"/>
      <c r="S64" s="97">
        <f t="shared" ref="S64:S77" si="69">Q64-R64</f>
        <v>0</v>
      </c>
      <c r="T64" s="80"/>
      <c r="U64" s="110"/>
      <c r="V64" s="109"/>
      <c r="W64" s="105"/>
      <c r="X64" s="97">
        <f t="shared" ref="X64:X77" si="70">V64-W64</f>
        <v>0</v>
      </c>
      <c r="Y64" s="80"/>
      <c r="Z64" s="110"/>
      <c r="AA64" s="109"/>
      <c r="AB64" s="105"/>
      <c r="AC64" s="97">
        <f t="shared" ref="AC64:AC77" si="71">AA64-AB64</f>
        <v>0</v>
      </c>
      <c r="AD64" s="80"/>
      <c r="AE64" s="110"/>
      <c r="AF64" s="109"/>
      <c r="AG64" s="105"/>
      <c r="AH64" s="97">
        <f t="shared" ref="AH64:AH77" si="72">AF64-AG64</f>
        <v>0</v>
      </c>
      <c r="AI64" s="80"/>
      <c r="AJ64" s="110"/>
      <c r="AK64" s="109"/>
      <c r="AL64" s="105"/>
      <c r="AM64" s="97">
        <f t="shared" ref="AM64:AM77" si="73">AK64-AL64</f>
        <v>0</v>
      </c>
      <c r="AN64" s="80"/>
    </row>
    <row r="65" spans="1:40" x14ac:dyDescent="0.2">
      <c r="A65" s="125" t="s">
        <v>24</v>
      </c>
      <c r="B65" s="77"/>
      <c r="C65" s="107"/>
      <c r="D65" s="102"/>
      <c r="E65" s="99">
        <f t="shared" si="66"/>
        <v>0</v>
      </c>
      <c r="F65" s="110"/>
      <c r="G65" s="109"/>
      <c r="H65" s="105"/>
      <c r="I65" s="97">
        <f t="shared" si="67"/>
        <v>0</v>
      </c>
      <c r="J65" s="80"/>
      <c r="K65" s="110"/>
      <c r="L65" s="109"/>
      <c r="M65" s="105"/>
      <c r="N65" s="97">
        <f t="shared" si="68"/>
        <v>0</v>
      </c>
      <c r="O65" s="80"/>
      <c r="P65" s="110"/>
      <c r="Q65" s="109"/>
      <c r="R65" s="105"/>
      <c r="S65" s="97">
        <f t="shared" si="69"/>
        <v>0</v>
      </c>
      <c r="T65" s="80"/>
      <c r="U65" s="110"/>
      <c r="V65" s="109"/>
      <c r="W65" s="105"/>
      <c r="X65" s="97">
        <f t="shared" si="70"/>
        <v>0</v>
      </c>
      <c r="Y65" s="80"/>
      <c r="Z65" s="110"/>
      <c r="AA65" s="109"/>
      <c r="AB65" s="105"/>
      <c r="AC65" s="97">
        <f t="shared" si="71"/>
        <v>0</v>
      </c>
      <c r="AD65" s="80"/>
      <c r="AE65" s="110"/>
      <c r="AF65" s="109"/>
      <c r="AG65" s="105"/>
      <c r="AH65" s="97">
        <f t="shared" si="72"/>
        <v>0</v>
      </c>
      <c r="AI65" s="80"/>
      <c r="AJ65" s="110"/>
      <c r="AK65" s="109"/>
      <c r="AL65" s="105"/>
      <c r="AM65" s="97">
        <f t="shared" si="73"/>
        <v>0</v>
      </c>
      <c r="AN65" s="80"/>
    </row>
    <row r="66" spans="1:40" x14ac:dyDescent="0.2">
      <c r="A66" s="125" t="s">
        <v>25</v>
      </c>
      <c r="B66" s="77"/>
      <c r="C66" s="107"/>
      <c r="D66" s="102"/>
      <c r="E66" s="99">
        <f t="shared" si="66"/>
        <v>0</v>
      </c>
      <c r="F66" s="110"/>
      <c r="G66" s="109"/>
      <c r="H66" s="105"/>
      <c r="I66" s="97">
        <f t="shared" si="67"/>
        <v>0</v>
      </c>
      <c r="J66" s="80"/>
      <c r="K66" s="110"/>
      <c r="L66" s="109"/>
      <c r="M66" s="105"/>
      <c r="N66" s="97">
        <f t="shared" si="68"/>
        <v>0</v>
      </c>
      <c r="O66" s="80"/>
      <c r="P66" s="110"/>
      <c r="Q66" s="109"/>
      <c r="R66" s="105"/>
      <c r="S66" s="97">
        <f t="shared" si="69"/>
        <v>0</v>
      </c>
      <c r="T66" s="80"/>
      <c r="U66" s="110"/>
      <c r="V66" s="109"/>
      <c r="W66" s="105"/>
      <c r="X66" s="97">
        <f t="shared" si="70"/>
        <v>0</v>
      </c>
      <c r="Y66" s="80"/>
      <c r="Z66" s="110"/>
      <c r="AA66" s="109"/>
      <c r="AB66" s="105"/>
      <c r="AC66" s="97">
        <f t="shared" si="71"/>
        <v>0</v>
      </c>
      <c r="AD66" s="80"/>
      <c r="AE66" s="110"/>
      <c r="AF66" s="109"/>
      <c r="AG66" s="105"/>
      <c r="AH66" s="97">
        <f t="shared" si="72"/>
        <v>0</v>
      </c>
      <c r="AI66" s="80"/>
      <c r="AJ66" s="110"/>
      <c r="AK66" s="109"/>
      <c r="AL66" s="105"/>
      <c r="AM66" s="97">
        <f t="shared" si="73"/>
        <v>0</v>
      </c>
      <c r="AN66" s="80"/>
    </row>
    <row r="67" spans="1:40" x14ac:dyDescent="0.2">
      <c r="A67" s="64"/>
      <c r="B67" s="77"/>
      <c r="C67" s="107"/>
      <c r="D67" s="102"/>
      <c r="E67" s="99">
        <f t="shared" si="66"/>
        <v>0</v>
      </c>
      <c r="F67" s="110"/>
      <c r="G67" s="109"/>
      <c r="H67" s="105"/>
      <c r="I67" s="97">
        <f t="shared" si="67"/>
        <v>0</v>
      </c>
      <c r="J67" s="80"/>
      <c r="K67" s="110"/>
      <c r="L67" s="109"/>
      <c r="M67" s="105"/>
      <c r="N67" s="97">
        <f t="shared" si="68"/>
        <v>0</v>
      </c>
      <c r="O67" s="80"/>
      <c r="P67" s="110"/>
      <c r="Q67" s="109"/>
      <c r="R67" s="105"/>
      <c r="S67" s="97">
        <f t="shared" si="69"/>
        <v>0</v>
      </c>
      <c r="T67" s="80"/>
      <c r="U67" s="110"/>
      <c r="V67" s="109"/>
      <c r="W67" s="105"/>
      <c r="X67" s="97">
        <f t="shared" si="70"/>
        <v>0</v>
      </c>
      <c r="Y67" s="80"/>
      <c r="Z67" s="110"/>
      <c r="AA67" s="109"/>
      <c r="AB67" s="105"/>
      <c r="AC67" s="97">
        <f t="shared" si="71"/>
        <v>0</v>
      </c>
      <c r="AD67" s="80"/>
      <c r="AE67" s="110"/>
      <c r="AF67" s="109"/>
      <c r="AG67" s="105"/>
      <c r="AH67" s="97">
        <f t="shared" si="72"/>
        <v>0</v>
      </c>
      <c r="AI67" s="80"/>
      <c r="AJ67" s="110"/>
      <c r="AK67" s="109"/>
      <c r="AL67" s="105"/>
      <c r="AM67" s="97">
        <f t="shared" si="73"/>
        <v>0</v>
      </c>
      <c r="AN67" s="80"/>
    </row>
    <row r="68" spans="1:40" ht="12.75" hidden="1" customHeight="1" x14ac:dyDescent="0.2">
      <c r="A68" s="122"/>
      <c r="B68" s="77"/>
      <c r="C68" s="107"/>
      <c r="D68" s="102"/>
      <c r="E68" s="99">
        <f t="shared" si="66"/>
        <v>0</v>
      </c>
      <c r="F68" s="110"/>
      <c r="G68" s="109"/>
      <c r="H68" s="105"/>
      <c r="I68" s="97">
        <f t="shared" si="67"/>
        <v>0</v>
      </c>
      <c r="J68" s="80"/>
      <c r="K68" s="110"/>
      <c r="L68" s="109"/>
      <c r="M68" s="105"/>
      <c r="N68" s="97">
        <f t="shared" si="68"/>
        <v>0</v>
      </c>
      <c r="O68" s="80"/>
      <c r="P68" s="110"/>
      <c r="Q68" s="109"/>
      <c r="R68" s="105"/>
      <c r="S68" s="97">
        <f t="shared" si="69"/>
        <v>0</v>
      </c>
      <c r="T68" s="80"/>
      <c r="U68" s="110"/>
      <c r="V68" s="109"/>
      <c r="W68" s="105"/>
      <c r="X68" s="97">
        <f t="shared" si="70"/>
        <v>0</v>
      </c>
      <c r="Y68" s="80"/>
      <c r="Z68" s="110"/>
      <c r="AA68" s="109"/>
      <c r="AB68" s="105"/>
      <c r="AC68" s="97">
        <f t="shared" si="71"/>
        <v>0</v>
      </c>
      <c r="AD68" s="80"/>
      <c r="AE68" s="110"/>
      <c r="AF68" s="109"/>
      <c r="AG68" s="105"/>
      <c r="AH68" s="97">
        <f t="shared" si="72"/>
        <v>0</v>
      </c>
      <c r="AI68" s="80"/>
      <c r="AJ68" s="110"/>
      <c r="AK68" s="109"/>
      <c r="AL68" s="105"/>
      <c r="AM68" s="97">
        <f t="shared" si="73"/>
        <v>0</v>
      </c>
      <c r="AN68" s="80"/>
    </row>
    <row r="69" spans="1:40" ht="12.75" hidden="1" customHeight="1" x14ac:dyDescent="0.2">
      <c r="A69" s="122"/>
      <c r="B69" s="77"/>
      <c r="C69" s="107"/>
      <c r="D69" s="102"/>
      <c r="E69" s="99">
        <f t="shared" si="66"/>
        <v>0</v>
      </c>
      <c r="F69" s="110"/>
      <c r="G69" s="109"/>
      <c r="H69" s="105"/>
      <c r="I69" s="97">
        <f t="shared" si="67"/>
        <v>0</v>
      </c>
      <c r="J69" s="80"/>
      <c r="K69" s="110"/>
      <c r="L69" s="109"/>
      <c r="M69" s="105"/>
      <c r="N69" s="97">
        <f t="shared" si="68"/>
        <v>0</v>
      </c>
      <c r="O69" s="80"/>
      <c r="P69" s="110"/>
      <c r="Q69" s="109"/>
      <c r="R69" s="105"/>
      <c r="S69" s="97">
        <f t="shared" si="69"/>
        <v>0</v>
      </c>
      <c r="T69" s="80"/>
      <c r="U69" s="110"/>
      <c r="V69" s="109"/>
      <c r="W69" s="105"/>
      <c r="X69" s="97">
        <f t="shared" si="70"/>
        <v>0</v>
      </c>
      <c r="Y69" s="80"/>
      <c r="Z69" s="110"/>
      <c r="AA69" s="109"/>
      <c r="AB69" s="105"/>
      <c r="AC69" s="97">
        <f t="shared" si="71"/>
        <v>0</v>
      </c>
      <c r="AD69" s="80"/>
      <c r="AE69" s="110"/>
      <c r="AF69" s="109"/>
      <c r="AG69" s="105"/>
      <c r="AH69" s="97">
        <f t="shared" si="72"/>
        <v>0</v>
      </c>
      <c r="AI69" s="80"/>
      <c r="AJ69" s="110"/>
      <c r="AK69" s="109"/>
      <c r="AL69" s="105"/>
      <c r="AM69" s="97">
        <f t="shared" si="73"/>
        <v>0</v>
      </c>
      <c r="AN69" s="80"/>
    </row>
    <row r="70" spans="1:40" ht="12.75" hidden="1" customHeight="1" x14ac:dyDescent="0.2">
      <c r="A70" s="123"/>
      <c r="B70" s="77"/>
      <c r="C70" s="107"/>
      <c r="D70" s="102"/>
      <c r="E70" s="99">
        <f t="shared" si="66"/>
        <v>0</v>
      </c>
      <c r="F70" s="110"/>
      <c r="G70" s="109"/>
      <c r="H70" s="105"/>
      <c r="I70" s="97">
        <f t="shared" si="67"/>
        <v>0</v>
      </c>
      <c r="J70" s="80"/>
      <c r="K70" s="110"/>
      <c r="L70" s="109"/>
      <c r="M70" s="105"/>
      <c r="N70" s="97">
        <f t="shared" si="68"/>
        <v>0</v>
      </c>
      <c r="O70" s="80"/>
      <c r="P70" s="110"/>
      <c r="Q70" s="109"/>
      <c r="R70" s="105"/>
      <c r="S70" s="97">
        <f t="shared" si="69"/>
        <v>0</v>
      </c>
      <c r="T70" s="80"/>
      <c r="U70" s="110"/>
      <c r="V70" s="109"/>
      <c r="W70" s="105"/>
      <c r="X70" s="97">
        <f t="shared" si="70"/>
        <v>0</v>
      </c>
      <c r="Y70" s="80"/>
      <c r="Z70" s="110"/>
      <c r="AA70" s="109"/>
      <c r="AB70" s="105"/>
      <c r="AC70" s="97">
        <f t="shared" si="71"/>
        <v>0</v>
      </c>
      <c r="AD70" s="80"/>
      <c r="AE70" s="110"/>
      <c r="AF70" s="109"/>
      <c r="AG70" s="105"/>
      <c r="AH70" s="97">
        <f t="shared" si="72"/>
        <v>0</v>
      </c>
      <c r="AI70" s="80"/>
      <c r="AJ70" s="110"/>
      <c r="AK70" s="109"/>
      <c r="AL70" s="105"/>
      <c r="AM70" s="97">
        <f t="shared" si="73"/>
        <v>0</v>
      </c>
      <c r="AN70" s="80"/>
    </row>
    <row r="71" spans="1:40" ht="12.75" hidden="1" customHeight="1" x14ac:dyDescent="0.2">
      <c r="A71" s="75"/>
      <c r="B71" s="77"/>
      <c r="C71" s="107"/>
      <c r="D71" s="102"/>
      <c r="E71" s="99">
        <f t="shared" si="66"/>
        <v>0</v>
      </c>
      <c r="F71" s="110"/>
      <c r="G71" s="109"/>
      <c r="H71" s="105"/>
      <c r="I71" s="97">
        <f t="shared" si="67"/>
        <v>0</v>
      </c>
      <c r="J71" s="80"/>
      <c r="K71" s="110"/>
      <c r="L71" s="109"/>
      <c r="M71" s="105"/>
      <c r="N71" s="97">
        <f t="shared" si="68"/>
        <v>0</v>
      </c>
      <c r="O71" s="80"/>
      <c r="P71" s="110"/>
      <c r="Q71" s="109"/>
      <c r="R71" s="105"/>
      <c r="S71" s="97">
        <f t="shared" si="69"/>
        <v>0</v>
      </c>
      <c r="T71" s="80"/>
      <c r="U71" s="110"/>
      <c r="V71" s="109"/>
      <c r="W71" s="105"/>
      <c r="X71" s="97">
        <f t="shared" si="70"/>
        <v>0</v>
      </c>
      <c r="Y71" s="80"/>
      <c r="Z71" s="110"/>
      <c r="AA71" s="109"/>
      <c r="AB71" s="105"/>
      <c r="AC71" s="97">
        <f t="shared" si="71"/>
        <v>0</v>
      </c>
      <c r="AD71" s="80"/>
      <c r="AE71" s="110"/>
      <c r="AF71" s="109"/>
      <c r="AG71" s="105"/>
      <c r="AH71" s="97">
        <f t="shared" si="72"/>
        <v>0</v>
      </c>
      <c r="AI71" s="80"/>
      <c r="AJ71" s="110"/>
      <c r="AK71" s="109"/>
      <c r="AL71" s="105"/>
      <c r="AM71" s="97">
        <f t="shared" si="73"/>
        <v>0</v>
      </c>
      <c r="AN71" s="80"/>
    </row>
    <row r="72" spans="1:40" ht="12.75" hidden="1" customHeight="1" x14ac:dyDescent="0.2">
      <c r="A72" s="123"/>
      <c r="B72" s="77"/>
      <c r="C72" s="107"/>
      <c r="D72" s="102"/>
      <c r="E72" s="99">
        <f t="shared" si="66"/>
        <v>0</v>
      </c>
      <c r="F72" s="110"/>
      <c r="G72" s="109"/>
      <c r="H72" s="105"/>
      <c r="I72" s="97">
        <f t="shared" si="67"/>
        <v>0</v>
      </c>
      <c r="J72" s="80"/>
      <c r="K72" s="110"/>
      <c r="L72" s="109"/>
      <c r="M72" s="105"/>
      <c r="N72" s="97">
        <f t="shared" si="68"/>
        <v>0</v>
      </c>
      <c r="O72" s="80"/>
      <c r="P72" s="110"/>
      <c r="Q72" s="109"/>
      <c r="R72" s="105"/>
      <c r="S72" s="97">
        <f t="shared" si="69"/>
        <v>0</v>
      </c>
      <c r="T72" s="80"/>
      <c r="U72" s="110"/>
      <c r="V72" s="109"/>
      <c r="W72" s="105"/>
      <c r="X72" s="97">
        <f t="shared" si="70"/>
        <v>0</v>
      </c>
      <c r="Y72" s="80"/>
      <c r="Z72" s="110"/>
      <c r="AA72" s="109"/>
      <c r="AB72" s="105"/>
      <c r="AC72" s="97">
        <f t="shared" si="71"/>
        <v>0</v>
      </c>
      <c r="AD72" s="80"/>
      <c r="AE72" s="110"/>
      <c r="AF72" s="109"/>
      <c r="AG72" s="105"/>
      <c r="AH72" s="97">
        <f t="shared" si="72"/>
        <v>0</v>
      </c>
      <c r="AI72" s="80"/>
      <c r="AJ72" s="110"/>
      <c r="AK72" s="109"/>
      <c r="AL72" s="105"/>
      <c r="AM72" s="97">
        <f t="shared" si="73"/>
        <v>0</v>
      </c>
      <c r="AN72" s="80"/>
    </row>
    <row r="73" spans="1:40" ht="12.75" hidden="1" customHeight="1" x14ac:dyDescent="0.2">
      <c r="A73" s="123"/>
      <c r="B73" s="77"/>
      <c r="C73" s="107"/>
      <c r="D73" s="102"/>
      <c r="E73" s="99">
        <f t="shared" si="66"/>
        <v>0</v>
      </c>
      <c r="F73" s="110"/>
      <c r="G73" s="109"/>
      <c r="H73" s="105"/>
      <c r="I73" s="97">
        <f t="shared" si="67"/>
        <v>0</v>
      </c>
      <c r="J73" s="80"/>
      <c r="K73" s="110"/>
      <c r="L73" s="109"/>
      <c r="M73" s="105"/>
      <c r="N73" s="97">
        <f t="shared" si="68"/>
        <v>0</v>
      </c>
      <c r="O73" s="80"/>
      <c r="P73" s="110"/>
      <c r="Q73" s="109"/>
      <c r="R73" s="105"/>
      <c r="S73" s="97">
        <f t="shared" si="69"/>
        <v>0</v>
      </c>
      <c r="T73" s="80"/>
      <c r="U73" s="110"/>
      <c r="V73" s="109"/>
      <c r="W73" s="105"/>
      <c r="X73" s="97">
        <f t="shared" si="70"/>
        <v>0</v>
      </c>
      <c r="Y73" s="80"/>
      <c r="Z73" s="110"/>
      <c r="AA73" s="109"/>
      <c r="AB73" s="105"/>
      <c r="AC73" s="97">
        <f t="shared" si="71"/>
        <v>0</v>
      </c>
      <c r="AD73" s="80"/>
      <c r="AE73" s="110"/>
      <c r="AF73" s="109"/>
      <c r="AG73" s="105"/>
      <c r="AH73" s="97">
        <f t="shared" si="72"/>
        <v>0</v>
      </c>
      <c r="AI73" s="80"/>
      <c r="AJ73" s="110"/>
      <c r="AK73" s="109"/>
      <c r="AL73" s="105"/>
      <c r="AM73" s="97">
        <f t="shared" si="73"/>
        <v>0</v>
      </c>
      <c r="AN73" s="80"/>
    </row>
    <row r="74" spans="1:40" ht="12.75" hidden="1" customHeight="1" x14ac:dyDescent="0.2">
      <c r="A74" s="123"/>
      <c r="B74" s="77"/>
      <c r="C74" s="107"/>
      <c r="D74" s="102"/>
      <c r="E74" s="99">
        <f t="shared" si="66"/>
        <v>0</v>
      </c>
      <c r="F74" s="110"/>
      <c r="G74" s="109"/>
      <c r="H74" s="105"/>
      <c r="I74" s="97">
        <f t="shared" si="67"/>
        <v>0</v>
      </c>
      <c r="J74" s="80"/>
      <c r="K74" s="110"/>
      <c r="L74" s="109"/>
      <c r="M74" s="105"/>
      <c r="N74" s="97">
        <f t="shared" si="68"/>
        <v>0</v>
      </c>
      <c r="O74" s="80"/>
      <c r="P74" s="110"/>
      <c r="Q74" s="109"/>
      <c r="R74" s="105"/>
      <c r="S74" s="97">
        <f t="shared" si="69"/>
        <v>0</v>
      </c>
      <c r="T74" s="80"/>
      <c r="U74" s="110"/>
      <c r="V74" s="109"/>
      <c r="W74" s="105"/>
      <c r="X74" s="97">
        <f t="shared" si="70"/>
        <v>0</v>
      </c>
      <c r="Y74" s="80"/>
      <c r="Z74" s="110"/>
      <c r="AA74" s="109"/>
      <c r="AB74" s="105"/>
      <c r="AC74" s="97">
        <f t="shared" si="71"/>
        <v>0</v>
      </c>
      <c r="AD74" s="80"/>
      <c r="AE74" s="110"/>
      <c r="AF74" s="109"/>
      <c r="AG74" s="105"/>
      <c r="AH74" s="97">
        <f t="shared" si="72"/>
        <v>0</v>
      </c>
      <c r="AI74" s="80"/>
      <c r="AJ74" s="110"/>
      <c r="AK74" s="109"/>
      <c r="AL74" s="105"/>
      <c r="AM74" s="97">
        <f t="shared" si="73"/>
        <v>0</v>
      </c>
      <c r="AN74" s="80"/>
    </row>
    <row r="75" spans="1:40" x14ac:dyDescent="0.2">
      <c r="A75" s="75"/>
      <c r="B75" s="77"/>
      <c r="C75" s="107"/>
      <c r="D75" s="102"/>
      <c r="E75" s="99">
        <f t="shared" si="66"/>
        <v>0</v>
      </c>
      <c r="F75" s="110"/>
      <c r="G75" s="109"/>
      <c r="H75" s="105"/>
      <c r="I75" s="97">
        <f t="shared" si="67"/>
        <v>0</v>
      </c>
      <c r="J75" s="80"/>
      <c r="K75" s="110"/>
      <c r="L75" s="109"/>
      <c r="M75" s="105"/>
      <c r="N75" s="97">
        <f t="shared" si="68"/>
        <v>0</v>
      </c>
      <c r="O75" s="80"/>
      <c r="P75" s="110"/>
      <c r="Q75" s="109"/>
      <c r="R75" s="105"/>
      <c r="S75" s="97">
        <f t="shared" si="69"/>
        <v>0</v>
      </c>
      <c r="T75" s="80"/>
      <c r="U75" s="110"/>
      <c r="V75" s="109"/>
      <c r="W75" s="105"/>
      <c r="X75" s="97">
        <f t="shared" si="70"/>
        <v>0</v>
      </c>
      <c r="Y75" s="80"/>
      <c r="Z75" s="110"/>
      <c r="AA75" s="109"/>
      <c r="AB75" s="105"/>
      <c r="AC75" s="97">
        <f t="shared" si="71"/>
        <v>0</v>
      </c>
      <c r="AD75" s="80"/>
      <c r="AE75" s="110"/>
      <c r="AF75" s="109"/>
      <c r="AG75" s="105"/>
      <c r="AH75" s="97">
        <f t="shared" si="72"/>
        <v>0</v>
      </c>
      <c r="AI75" s="80"/>
      <c r="AJ75" s="110"/>
      <c r="AK75" s="109"/>
      <c r="AL75" s="105"/>
      <c r="AM75" s="97">
        <f t="shared" si="73"/>
        <v>0</v>
      </c>
      <c r="AN75" s="80"/>
    </row>
    <row r="76" spans="1:40" x14ac:dyDescent="0.2">
      <c r="A76" s="75"/>
      <c r="B76" s="77"/>
      <c r="C76" s="107"/>
      <c r="D76" s="102"/>
      <c r="E76" s="99">
        <f t="shared" si="66"/>
        <v>0</v>
      </c>
      <c r="F76" s="110"/>
      <c r="G76" s="109"/>
      <c r="H76" s="105"/>
      <c r="I76" s="97">
        <f t="shared" si="67"/>
        <v>0</v>
      </c>
      <c r="J76" s="80"/>
      <c r="K76" s="110"/>
      <c r="L76" s="109"/>
      <c r="M76" s="105"/>
      <c r="N76" s="97">
        <f t="shared" si="68"/>
        <v>0</v>
      </c>
      <c r="O76" s="80"/>
      <c r="P76" s="110"/>
      <c r="Q76" s="109"/>
      <c r="R76" s="105"/>
      <c r="S76" s="97">
        <f t="shared" si="69"/>
        <v>0</v>
      </c>
      <c r="T76" s="80"/>
      <c r="U76" s="110"/>
      <c r="V76" s="109"/>
      <c r="W76" s="105"/>
      <c r="X76" s="97">
        <f t="shared" si="70"/>
        <v>0</v>
      </c>
      <c r="Y76" s="80"/>
      <c r="Z76" s="110"/>
      <c r="AA76" s="109"/>
      <c r="AB76" s="105"/>
      <c r="AC76" s="97">
        <f t="shared" si="71"/>
        <v>0</v>
      </c>
      <c r="AD76" s="80"/>
      <c r="AE76" s="110"/>
      <c r="AF76" s="109"/>
      <c r="AG76" s="105"/>
      <c r="AH76" s="97">
        <f t="shared" si="72"/>
        <v>0</v>
      </c>
      <c r="AI76" s="80"/>
      <c r="AJ76" s="110"/>
      <c r="AK76" s="109"/>
      <c r="AL76" s="105"/>
      <c r="AM76" s="97">
        <f t="shared" si="73"/>
        <v>0</v>
      </c>
      <c r="AN76" s="80"/>
    </row>
    <row r="77" spans="1:40" ht="13.5" thickBot="1" x14ac:dyDescent="0.25">
      <c r="A77" s="75"/>
      <c r="B77" s="78"/>
      <c r="C77" s="111"/>
      <c r="D77" s="103"/>
      <c r="E77" s="133">
        <f t="shared" si="66"/>
        <v>0</v>
      </c>
      <c r="F77" s="110"/>
      <c r="G77" s="112"/>
      <c r="H77" s="106"/>
      <c r="I77" s="53">
        <f t="shared" si="67"/>
        <v>0</v>
      </c>
      <c r="J77" s="81"/>
      <c r="K77" s="110"/>
      <c r="L77" s="112"/>
      <c r="M77" s="106"/>
      <c r="N77" s="53">
        <f t="shared" si="68"/>
        <v>0</v>
      </c>
      <c r="O77" s="81"/>
      <c r="P77" s="110"/>
      <c r="Q77" s="112"/>
      <c r="R77" s="106"/>
      <c r="S77" s="53">
        <f t="shared" si="69"/>
        <v>0</v>
      </c>
      <c r="T77" s="81"/>
      <c r="U77" s="110"/>
      <c r="V77" s="112"/>
      <c r="W77" s="106"/>
      <c r="X77" s="53">
        <f t="shared" si="70"/>
        <v>0</v>
      </c>
      <c r="Y77" s="81"/>
      <c r="Z77" s="110"/>
      <c r="AA77" s="112"/>
      <c r="AB77" s="106"/>
      <c r="AC77" s="53">
        <f t="shared" si="71"/>
        <v>0</v>
      </c>
      <c r="AD77" s="81"/>
      <c r="AE77" s="110"/>
      <c r="AF77" s="112"/>
      <c r="AG77" s="106"/>
      <c r="AH77" s="53">
        <f t="shared" si="72"/>
        <v>0</v>
      </c>
      <c r="AI77" s="81"/>
      <c r="AJ77" s="110"/>
      <c r="AK77" s="112"/>
      <c r="AL77" s="106"/>
      <c r="AM77" s="53">
        <f t="shared" si="73"/>
        <v>0</v>
      </c>
      <c r="AN77" s="81"/>
    </row>
    <row r="78" spans="1:40" ht="15.75" customHeight="1" thickTop="1" thickBot="1" x14ac:dyDescent="0.25">
      <c r="A78" s="21" t="s">
        <v>37</v>
      </c>
      <c r="B78" s="39">
        <f t="shared" ref="B78:I78" si="74">SUM(B63:B77)</f>
        <v>25000</v>
      </c>
      <c r="C78" s="34">
        <f t="shared" si="74"/>
        <v>-23895</v>
      </c>
      <c r="D78" s="34">
        <f t="shared" si="74"/>
        <v>0</v>
      </c>
      <c r="E78" s="96">
        <f t="shared" si="74"/>
        <v>-23895</v>
      </c>
      <c r="F78" s="113"/>
      <c r="G78" s="34">
        <f t="shared" si="74"/>
        <v>0</v>
      </c>
      <c r="H78" s="34">
        <f t="shared" si="74"/>
        <v>0</v>
      </c>
      <c r="I78" s="34">
        <f t="shared" si="74"/>
        <v>0</v>
      </c>
      <c r="J78" s="28"/>
      <c r="K78" s="113"/>
      <c r="L78" s="34">
        <f>SUM(L63:L77)</f>
        <v>0</v>
      </c>
      <c r="M78" s="34">
        <f>SUM(M63:M77)</f>
        <v>0</v>
      </c>
      <c r="N78" s="34">
        <f>SUM(N63:N77)</f>
        <v>0</v>
      </c>
      <c r="O78" s="28"/>
      <c r="P78" s="113"/>
      <c r="Q78" s="34">
        <f>SUM(Q63:Q77)</f>
        <v>0</v>
      </c>
      <c r="R78" s="34">
        <f>SUM(R63:R77)</f>
        <v>0</v>
      </c>
      <c r="S78" s="34">
        <f>SUM(S63:S77)</f>
        <v>0</v>
      </c>
      <c r="T78" s="28"/>
      <c r="U78" s="113"/>
      <c r="V78" s="34">
        <f>SUM(V63:V77)</f>
        <v>0</v>
      </c>
      <c r="W78" s="34">
        <f>SUM(W63:W77)</f>
        <v>0</v>
      </c>
      <c r="X78" s="34">
        <f>SUM(X63:X77)</f>
        <v>0</v>
      </c>
      <c r="Y78" s="28"/>
      <c r="Z78" s="113"/>
      <c r="AA78" s="34">
        <f>SUM(AA63:AA77)</f>
        <v>0</v>
      </c>
      <c r="AB78" s="34">
        <f>SUM(AB63:AB77)</f>
        <v>0</v>
      </c>
      <c r="AC78" s="34">
        <f>SUM(AC63:AC77)</f>
        <v>0</v>
      </c>
      <c r="AD78" s="28"/>
      <c r="AE78" s="113"/>
      <c r="AF78" s="34">
        <f>SUM(AF63:AF77)</f>
        <v>0</v>
      </c>
      <c r="AG78" s="34">
        <f>SUM(AG63:AG77)</f>
        <v>0</v>
      </c>
      <c r="AH78" s="34">
        <f>SUM(AH63:AH77)</f>
        <v>0</v>
      </c>
      <c r="AI78" s="28"/>
      <c r="AJ78" s="113"/>
      <c r="AK78" s="34">
        <f>SUM(AK63:AK77)</f>
        <v>0</v>
      </c>
      <c r="AL78" s="34">
        <f>SUM(AL63:AL77)</f>
        <v>0</v>
      </c>
      <c r="AM78" s="34">
        <f>SUM(AM63:AM77)</f>
        <v>0</v>
      </c>
      <c r="AN78" s="28"/>
    </row>
    <row r="79" spans="1:40" x14ac:dyDescent="0.2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13.5" thickBot="1" x14ac:dyDescent="0.25">
      <c r="B80" s="11"/>
    </row>
    <row r="81" spans="1:40" ht="27" customHeight="1" x14ac:dyDescent="0.2">
      <c r="A81" s="120" t="s">
        <v>27</v>
      </c>
      <c r="B81" s="144" t="s">
        <v>32</v>
      </c>
      <c r="C81" s="141" t="s">
        <v>9</v>
      </c>
      <c r="D81" s="142"/>
      <c r="E81" s="143"/>
      <c r="F81" s="141" t="s">
        <v>12</v>
      </c>
      <c r="G81" s="142"/>
      <c r="H81" s="142"/>
      <c r="I81" s="142"/>
      <c r="J81" s="143"/>
      <c r="K81" s="141" t="s">
        <v>13</v>
      </c>
      <c r="L81" s="142"/>
      <c r="M81" s="142"/>
      <c r="N81" s="142"/>
      <c r="O81" s="143"/>
      <c r="P81" s="141" t="s">
        <v>14</v>
      </c>
      <c r="Q81" s="142"/>
      <c r="R81" s="142"/>
      <c r="S81" s="142"/>
      <c r="T81" s="143"/>
      <c r="U81" s="141" t="s">
        <v>1</v>
      </c>
      <c r="V81" s="142"/>
      <c r="W81" s="142"/>
      <c r="X81" s="142"/>
      <c r="Y81" s="143"/>
      <c r="Z81" s="141" t="s">
        <v>2</v>
      </c>
      <c r="AA81" s="142"/>
      <c r="AB81" s="142"/>
      <c r="AC81" s="142"/>
      <c r="AD81" s="143"/>
      <c r="AE81" s="141" t="s">
        <v>3</v>
      </c>
      <c r="AF81" s="142"/>
      <c r="AG81" s="142"/>
      <c r="AH81" s="142"/>
      <c r="AI81" s="143"/>
      <c r="AJ81" s="141" t="s">
        <v>15</v>
      </c>
      <c r="AK81" s="142"/>
      <c r="AL81" s="142"/>
      <c r="AM81" s="142"/>
      <c r="AN81" s="143"/>
    </row>
    <row r="82" spans="1:40" ht="24" customHeight="1" x14ac:dyDescent="0.2">
      <c r="A82" s="119" t="s">
        <v>0</v>
      </c>
      <c r="B82" s="145"/>
      <c r="C82" s="23"/>
      <c r="D82" s="7" t="s">
        <v>33</v>
      </c>
      <c r="E82" s="24"/>
      <c r="F82" s="23"/>
      <c r="G82" s="6"/>
      <c r="H82" s="6"/>
      <c r="I82" s="7" t="s">
        <v>33</v>
      </c>
      <c r="J82" s="24"/>
      <c r="K82" s="23"/>
      <c r="L82" s="6"/>
      <c r="M82" s="6"/>
      <c r="N82" s="7" t="s">
        <v>33</v>
      </c>
      <c r="O82" s="24"/>
      <c r="P82" s="23"/>
      <c r="Q82" s="6"/>
      <c r="R82" s="6"/>
      <c r="S82" s="7" t="s">
        <v>33</v>
      </c>
      <c r="T82" s="24"/>
      <c r="U82" s="23"/>
      <c r="V82" s="6"/>
      <c r="W82" s="6"/>
      <c r="X82" s="7" t="s">
        <v>33</v>
      </c>
      <c r="Y82" s="24"/>
      <c r="Z82" s="23"/>
      <c r="AA82" s="6"/>
      <c r="AB82" s="6"/>
      <c r="AC82" s="7" t="s">
        <v>33</v>
      </c>
      <c r="AD82" s="24"/>
      <c r="AE82" s="23"/>
      <c r="AF82" s="6"/>
      <c r="AG82" s="6"/>
      <c r="AH82" s="7" t="s">
        <v>33</v>
      </c>
      <c r="AI82" s="24"/>
      <c r="AJ82" s="23"/>
      <c r="AK82" s="6"/>
      <c r="AL82" s="6"/>
      <c r="AM82" s="7" t="s">
        <v>33</v>
      </c>
      <c r="AN82" s="24"/>
    </row>
    <row r="83" spans="1:40" x14ac:dyDescent="0.2">
      <c r="A83" s="121" t="s">
        <v>28</v>
      </c>
      <c r="B83" s="134">
        <f>SUM(B84:B91)</f>
        <v>197466.01</v>
      </c>
      <c r="C83" s="47"/>
      <c r="D83" s="54">
        <f>SUM(D84:D91)</f>
        <v>152105</v>
      </c>
      <c r="E83" s="114"/>
      <c r="F83" s="47"/>
      <c r="G83" s="16"/>
      <c r="H83" s="16"/>
      <c r="I83" s="54">
        <f>SUM(I84:I91)</f>
        <v>0</v>
      </c>
      <c r="J83" s="42"/>
      <c r="K83" s="47"/>
      <c r="L83" s="16"/>
      <c r="M83" s="16"/>
      <c r="N83" s="54">
        <f>SUM(N84:N91)</f>
        <v>0</v>
      </c>
      <c r="O83" s="42"/>
      <c r="P83" s="47"/>
      <c r="Q83" s="16"/>
      <c r="R83" s="16"/>
      <c r="S83" s="54">
        <f>SUM(S84:S91)</f>
        <v>0</v>
      </c>
      <c r="T83" s="42"/>
      <c r="U83" s="47"/>
      <c r="V83" s="16"/>
      <c r="W83" s="16"/>
      <c r="X83" s="54">
        <f>SUM(X84:X91)</f>
        <v>0</v>
      </c>
      <c r="Y83" s="42"/>
      <c r="Z83" s="47"/>
      <c r="AA83" s="16"/>
      <c r="AB83" s="16"/>
      <c r="AC83" s="54">
        <f>SUM(AC84:AC91)</f>
        <v>0</v>
      </c>
      <c r="AD83" s="42"/>
      <c r="AE83" s="47"/>
      <c r="AF83" s="16"/>
      <c r="AG83" s="16"/>
      <c r="AH83" s="54">
        <f>SUM(AH84:AH91)</f>
        <v>0</v>
      </c>
      <c r="AI83" s="42"/>
      <c r="AJ83" s="47"/>
      <c r="AK83" s="16"/>
      <c r="AL83" s="16"/>
      <c r="AM83" s="54">
        <f>SUM(AM84:AM91)</f>
        <v>0</v>
      </c>
      <c r="AN83" s="42"/>
    </row>
    <row r="84" spans="1:40" x14ac:dyDescent="0.2">
      <c r="A84" s="82" t="s">
        <v>64</v>
      </c>
      <c r="B84" s="77">
        <v>14540.15</v>
      </c>
      <c r="C84" s="25"/>
      <c r="D84" s="88">
        <v>6000</v>
      </c>
      <c r="E84" s="43"/>
      <c r="F84" s="41"/>
      <c r="G84" s="9"/>
      <c r="H84" s="9"/>
      <c r="I84" s="88"/>
      <c r="J84" s="43"/>
      <c r="K84" s="41"/>
      <c r="L84" s="9"/>
      <c r="M84" s="9"/>
      <c r="N84" s="88"/>
      <c r="O84" s="43"/>
      <c r="P84" s="41"/>
      <c r="Q84" s="9"/>
      <c r="R84" s="9"/>
      <c r="S84" s="88"/>
      <c r="T84" s="43"/>
      <c r="U84" s="41"/>
      <c r="V84" s="9"/>
      <c r="W84" s="9"/>
      <c r="X84" s="88"/>
      <c r="Y84" s="43"/>
      <c r="Z84" s="41"/>
      <c r="AA84" s="9"/>
      <c r="AB84" s="9"/>
      <c r="AC84" s="88"/>
      <c r="AD84" s="43"/>
      <c r="AE84" s="41"/>
      <c r="AF84" s="9"/>
      <c r="AG84" s="9"/>
      <c r="AH84" s="88"/>
      <c r="AI84" s="43"/>
      <c r="AJ84" s="41"/>
      <c r="AK84" s="9"/>
      <c r="AL84" s="9"/>
      <c r="AM84" s="88"/>
      <c r="AN84" s="43"/>
    </row>
    <row r="85" spans="1:40" x14ac:dyDescent="0.2">
      <c r="A85" s="84" t="s">
        <v>65</v>
      </c>
      <c r="B85" s="77"/>
      <c r="C85" s="25"/>
      <c r="D85" s="88"/>
      <c r="E85" s="43"/>
      <c r="F85" s="41"/>
      <c r="G85" s="9"/>
      <c r="H85" s="9"/>
      <c r="I85" s="88"/>
      <c r="J85" s="43"/>
      <c r="K85" s="41"/>
      <c r="L85" s="9"/>
      <c r="M85" s="9"/>
      <c r="N85" s="88"/>
      <c r="O85" s="43"/>
      <c r="P85" s="41"/>
      <c r="Q85" s="9"/>
      <c r="R85" s="9"/>
      <c r="S85" s="88"/>
      <c r="T85" s="43"/>
      <c r="U85" s="41"/>
      <c r="V85" s="9"/>
      <c r="W85" s="9"/>
      <c r="X85" s="88"/>
      <c r="Y85" s="43"/>
      <c r="Z85" s="41"/>
      <c r="AA85" s="9"/>
      <c r="AB85" s="9"/>
      <c r="AC85" s="88"/>
      <c r="AD85" s="43"/>
      <c r="AE85" s="41"/>
      <c r="AF85" s="9"/>
      <c r="AG85" s="9"/>
      <c r="AH85" s="88"/>
      <c r="AI85" s="43"/>
      <c r="AJ85" s="41"/>
      <c r="AK85" s="9"/>
      <c r="AL85" s="9"/>
      <c r="AM85" s="88"/>
      <c r="AN85" s="43"/>
    </row>
    <row r="86" spans="1:40" ht="12.75" hidden="1" customHeight="1" x14ac:dyDescent="0.2">
      <c r="A86" s="84"/>
      <c r="B86" s="77"/>
      <c r="C86" s="25"/>
      <c r="D86" s="88"/>
      <c r="E86" s="43"/>
      <c r="F86" s="41"/>
      <c r="G86" s="9"/>
      <c r="H86" s="9"/>
      <c r="I86" s="88"/>
      <c r="J86" s="43"/>
      <c r="K86" s="41"/>
      <c r="L86" s="9"/>
      <c r="M86" s="9"/>
      <c r="N86" s="88"/>
      <c r="O86" s="43"/>
      <c r="P86" s="41"/>
      <c r="Q86" s="9"/>
      <c r="R86" s="9"/>
      <c r="S86" s="88"/>
      <c r="T86" s="43"/>
      <c r="U86" s="41"/>
      <c r="V86" s="9"/>
      <c r="W86" s="9"/>
      <c r="X86" s="88"/>
      <c r="Y86" s="43"/>
      <c r="Z86" s="41"/>
      <c r="AA86" s="9"/>
      <c r="AB86" s="9"/>
      <c r="AC86" s="88"/>
      <c r="AD86" s="43"/>
      <c r="AE86" s="41"/>
      <c r="AF86" s="9"/>
      <c r="AG86" s="9"/>
      <c r="AH86" s="88"/>
      <c r="AI86" s="43"/>
      <c r="AJ86" s="41"/>
      <c r="AK86" s="9"/>
      <c r="AL86" s="9"/>
      <c r="AM86" s="88"/>
      <c r="AN86" s="43"/>
    </row>
    <row r="87" spans="1:40" ht="12.75" hidden="1" customHeight="1" x14ac:dyDescent="0.2">
      <c r="A87" s="84"/>
      <c r="B87" s="77"/>
      <c r="C87" s="25"/>
      <c r="D87" s="88"/>
      <c r="E87" s="43"/>
      <c r="F87" s="41"/>
      <c r="G87" s="9"/>
      <c r="H87" s="9"/>
      <c r="I87" s="88"/>
      <c r="J87" s="43"/>
      <c r="K87" s="41"/>
      <c r="L87" s="9"/>
      <c r="M87" s="9"/>
      <c r="N87" s="88"/>
      <c r="O87" s="43"/>
      <c r="P87" s="41"/>
      <c r="Q87" s="9"/>
      <c r="R87" s="9"/>
      <c r="S87" s="88"/>
      <c r="T87" s="43"/>
      <c r="U87" s="41"/>
      <c r="V87" s="9"/>
      <c r="W87" s="9"/>
      <c r="X87" s="88"/>
      <c r="Y87" s="43"/>
      <c r="Z87" s="41"/>
      <c r="AA87" s="9"/>
      <c r="AB87" s="9"/>
      <c r="AC87" s="88"/>
      <c r="AD87" s="43"/>
      <c r="AE87" s="41"/>
      <c r="AF87" s="9"/>
      <c r="AG87" s="9"/>
      <c r="AH87" s="88"/>
      <c r="AI87" s="43"/>
      <c r="AJ87" s="41"/>
      <c r="AK87" s="9"/>
      <c r="AL87" s="9"/>
      <c r="AM87" s="88"/>
      <c r="AN87" s="43"/>
    </row>
    <row r="88" spans="1:40" ht="12.75" hidden="1" customHeight="1" x14ac:dyDescent="0.2">
      <c r="A88" s="84"/>
      <c r="B88" s="77"/>
      <c r="C88" s="25"/>
      <c r="D88" s="88"/>
      <c r="E88" s="43"/>
      <c r="F88" s="41"/>
      <c r="G88" s="9"/>
      <c r="H88" s="9"/>
      <c r="I88" s="88"/>
      <c r="J88" s="43"/>
      <c r="K88" s="41"/>
      <c r="L88" s="9"/>
      <c r="M88" s="9"/>
      <c r="N88" s="88"/>
      <c r="O88" s="43"/>
      <c r="P88" s="41"/>
      <c r="Q88" s="9"/>
      <c r="R88" s="9"/>
      <c r="S88" s="88"/>
      <c r="T88" s="43"/>
      <c r="U88" s="41"/>
      <c r="V88" s="9"/>
      <c r="W88" s="9"/>
      <c r="X88" s="88"/>
      <c r="Y88" s="43"/>
      <c r="Z88" s="41"/>
      <c r="AA88" s="9"/>
      <c r="AB88" s="9"/>
      <c r="AC88" s="88"/>
      <c r="AD88" s="43"/>
      <c r="AE88" s="41"/>
      <c r="AF88" s="9"/>
      <c r="AG88" s="9"/>
      <c r="AH88" s="88"/>
      <c r="AI88" s="43"/>
      <c r="AJ88" s="41"/>
      <c r="AK88" s="9"/>
      <c r="AL88" s="9"/>
      <c r="AM88" s="88"/>
      <c r="AN88" s="43"/>
    </row>
    <row r="89" spans="1:40" ht="12.75" hidden="1" customHeight="1" x14ac:dyDescent="0.2">
      <c r="A89" s="84"/>
      <c r="B89" s="77"/>
      <c r="C89" s="25"/>
      <c r="D89" s="88"/>
      <c r="E89" s="43"/>
      <c r="F89" s="41"/>
      <c r="G89" s="9"/>
      <c r="H89" s="9"/>
      <c r="I89" s="88"/>
      <c r="J89" s="43"/>
      <c r="K89" s="41"/>
      <c r="L89" s="9"/>
      <c r="M89" s="9"/>
      <c r="N89" s="88"/>
      <c r="O89" s="43"/>
      <c r="P89" s="41"/>
      <c r="Q89" s="9"/>
      <c r="R89" s="9"/>
      <c r="S89" s="88"/>
      <c r="T89" s="43"/>
      <c r="U89" s="41"/>
      <c r="V89" s="9"/>
      <c r="W89" s="9"/>
      <c r="X89" s="88"/>
      <c r="Y89" s="43"/>
      <c r="Z89" s="41"/>
      <c r="AA89" s="9"/>
      <c r="AB89" s="9"/>
      <c r="AC89" s="88"/>
      <c r="AD89" s="43"/>
      <c r="AE89" s="41"/>
      <c r="AF89" s="9"/>
      <c r="AG89" s="9"/>
      <c r="AH89" s="88"/>
      <c r="AI89" s="43"/>
      <c r="AJ89" s="41"/>
      <c r="AK89" s="9"/>
      <c r="AL89" s="9"/>
      <c r="AM89" s="88"/>
      <c r="AN89" s="43"/>
    </row>
    <row r="90" spans="1:40" x14ac:dyDescent="0.2">
      <c r="A90" s="84" t="s">
        <v>66</v>
      </c>
      <c r="B90" s="77">
        <f>20571.41-25501.44</f>
        <v>-4930.0299999999988</v>
      </c>
      <c r="C90" s="25"/>
      <c r="D90" s="88">
        <f>E78-D78</f>
        <v>-23895</v>
      </c>
      <c r="E90" s="43"/>
      <c r="F90" s="41"/>
      <c r="G90" s="9"/>
      <c r="H90" s="9"/>
      <c r="I90" s="88">
        <f>I78-H78</f>
        <v>0</v>
      </c>
      <c r="J90" s="43"/>
      <c r="K90" s="41"/>
      <c r="L90" s="9"/>
      <c r="M90" s="9"/>
      <c r="N90" s="88">
        <f>N78-M78</f>
        <v>0</v>
      </c>
      <c r="O90" s="43"/>
      <c r="P90" s="41"/>
      <c r="Q90" s="9"/>
      <c r="R90" s="9"/>
      <c r="S90" s="88">
        <f>S78-R78</f>
        <v>0</v>
      </c>
      <c r="T90" s="43"/>
      <c r="U90" s="41"/>
      <c r="V90" s="9"/>
      <c r="W90" s="9"/>
      <c r="X90" s="88">
        <f>X78-W78</f>
        <v>0</v>
      </c>
      <c r="Y90" s="43"/>
      <c r="Z90" s="41"/>
      <c r="AA90" s="9"/>
      <c r="AB90" s="9"/>
      <c r="AC90" s="88">
        <f>AC78-AB78</f>
        <v>0</v>
      </c>
      <c r="AD90" s="43"/>
      <c r="AE90" s="41"/>
      <c r="AF90" s="9"/>
      <c r="AG90" s="9"/>
      <c r="AH90" s="88">
        <f>AH78-AG78</f>
        <v>0</v>
      </c>
      <c r="AI90" s="43"/>
      <c r="AJ90" s="41"/>
      <c r="AK90" s="9"/>
      <c r="AL90" s="9"/>
      <c r="AM90" s="88">
        <f>AM78-AL78</f>
        <v>0</v>
      </c>
      <c r="AN90" s="43"/>
    </row>
    <row r="91" spans="1:40" x14ac:dyDescent="0.2">
      <c r="A91" s="84" t="s">
        <v>67</v>
      </c>
      <c r="B91" s="77">
        <v>187855.89</v>
      </c>
      <c r="C91" s="25"/>
      <c r="D91" s="88">
        <v>170000</v>
      </c>
      <c r="E91" s="43"/>
      <c r="F91" s="41"/>
      <c r="G91" s="9"/>
      <c r="H91" s="9"/>
      <c r="I91" s="88"/>
      <c r="J91" s="43"/>
      <c r="K91" s="41"/>
      <c r="L91" s="9"/>
      <c r="M91" s="9"/>
      <c r="N91" s="88"/>
      <c r="O91" s="43"/>
      <c r="P91" s="41"/>
      <c r="Q91" s="9"/>
      <c r="R91" s="9"/>
      <c r="S91" s="88"/>
      <c r="T91" s="43"/>
      <c r="U91" s="41"/>
      <c r="V91" s="9"/>
      <c r="W91" s="9"/>
      <c r="X91" s="88"/>
      <c r="Y91" s="43"/>
      <c r="Z91" s="41"/>
      <c r="AA91" s="9"/>
      <c r="AB91" s="9"/>
      <c r="AC91" s="88"/>
      <c r="AD91" s="43"/>
      <c r="AE91" s="41"/>
      <c r="AF91" s="9"/>
      <c r="AG91" s="9"/>
      <c r="AH91" s="88"/>
      <c r="AI91" s="43"/>
      <c r="AJ91" s="41"/>
      <c r="AK91" s="9"/>
      <c r="AL91" s="9"/>
      <c r="AM91" s="88"/>
      <c r="AN91" s="43"/>
    </row>
    <row r="92" spans="1:40" x14ac:dyDescent="0.2">
      <c r="A92" s="85"/>
      <c r="B92" s="77"/>
      <c r="C92" s="25"/>
      <c r="D92" s="88"/>
      <c r="E92" s="43"/>
      <c r="F92" s="41"/>
      <c r="G92" s="9"/>
      <c r="H92" s="9"/>
      <c r="I92" s="88"/>
      <c r="J92" s="43"/>
      <c r="K92" s="41"/>
      <c r="L92" s="9"/>
      <c r="M92" s="9"/>
      <c r="N92" s="88"/>
      <c r="O92" s="43"/>
      <c r="P92" s="41"/>
      <c r="Q92" s="9"/>
      <c r="R92" s="9"/>
      <c r="S92" s="88"/>
      <c r="T92" s="43"/>
      <c r="U92" s="41"/>
      <c r="V92" s="9"/>
      <c r="W92" s="9"/>
      <c r="X92" s="88"/>
      <c r="Y92" s="43"/>
      <c r="Z92" s="41"/>
      <c r="AA92" s="9"/>
      <c r="AB92" s="9"/>
      <c r="AC92" s="88"/>
      <c r="AD92" s="43"/>
      <c r="AE92" s="41"/>
      <c r="AF92" s="9"/>
      <c r="AG92" s="9"/>
      <c r="AH92" s="88"/>
      <c r="AI92" s="43"/>
      <c r="AJ92" s="41"/>
      <c r="AK92" s="9"/>
      <c r="AL92" s="9"/>
      <c r="AM92" s="88"/>
      <c r="AN92" s="43"/>
    </row>
    <row r="93" spans="1:40" x14ac:dyDescent="0.2">
      <c r="A93" s="83" t="s">
        <v>29</v>
      </c>
      <c r="B93" s="135">
        <f>SUM(B94:B96)</f>
        <v>111650.67</v>
      </c>
      <c r="C93" s="25"/>
      <c r="D93" s="55">
        <f>SUM(D94:D97)</f>
        <v>116000</v>
      </c>
      <c r="E93" s="115"/>
      <c r="F93" s="41"/>
      <c r="G93" s="9"/>
      <c r="H93" s="9"/>
      <c r="I93" s="55">
        <f>SUM(I94:I97)</f>
        <v>0</v>
      </c>
      <c r="J93" s="43"/>
      <c r="K93" s="41"/>
      <c r="L93" s="9"/>
      <c r="M93" s="9"/>
      <c r="N93" s="55">
        <f>SUM(N94:N97)</f>
        <v>0</v>
      </c>
      <c r="O93" s="43"/>
      <c r="P93" s="41"/>
      <c r="Q93" s="9"/>
      <c r="R93" s="9"/>
      <c r="S93" s="55">
        <f>SUM(S94:S97)</f>
        <v>0</v>
      </c>
      <c r="T93" s="43"/>
      <c r="U93" s="41"/>
      <c r="V93" s="9"/>
      <c r="W93" s="9"/>
      <c r="X93" s="55">
        <f>SUM(X94:X97)</f>
        <v>0</v>
      </c>
      <c r="Y93" s="43"/>
      <c r="Z93" s="41"/>
      <c r="AA93" s="9"/>
      <c r="AB93" s="9"/>
      <c r="AC93" s="55">
        <f>SUM(AC94:AC97)</f>
        <v>0</v>
      </c>
      <c r="AD93" s="43"/>
      <c r="AE93" s="41"/>
      <c r="AF93" s="9"/>
      <c r="AG93" s="9"/>
      <c r="AH93" s="55">
        <f>SUM(AH94:AH97)</f>
        <v>0</v>
      </c>
      <c r="AI93" s="43"/>
      <c r="AJ93" s="41"/>
      <c r="AK93" s="9"/>
      <c r="AL93" s="9"/>
      <c r="AM93" s="55">
        <f>SUM(AM94:AM97)</f>
        <v>0</v>
      </c>
      <c r="AN93" s="43"/>
    </row>
    <row r="94" spans="1:40" x14ac:dyDescent="0.2">
      <c r="A94" s="84" t="s">
        <v>68</v>
      </c>
      <c r="B94" s="77">
        <v>85958.28</v>
      </c>
      <c r="C94" s="25"/>
      <c r="D94" s="88">
        <v>90000</v>
      </c>
      <c r="E94" s="43"/>
      <c r="F94" s="41"/>
      <c r="G94" s="9"/>
      <c r="H94" s="9"/>
      <c r="I94" s="88"/>
      <c r="J94" s="43"/>
      <c r="K94" s="41"/>
      <c r="L94" s="9"/>
      <c r="M94" s="9"/>
      <c r="N94" s="88"/>
      <c r="O94" s="43"/>
      <c r="P94" s="41"/>
      <c r="Q94" s="9"/>
      <c r="R94" s="9"/>
      <c r="S94" s="88"/>
      <c r="T94" s="43"/>
      <c r="U94" s="41"/>
      <c r="V94" s="9"/>
      <c r="W94" s="9"/>
      <c r="X94" s="88"/>
      <c r="Y94" s="43"/>
      <c r="Z94" s="41"/>
      <c r="AA94" s="9"/>
      <c r="AB94" s="9"/>
      <c r="AC94" s="88"/>
      <c r="AD94" s="43"/>
      <c r="AE94" s="41"/>
      <c r="AF94" s="9"/>
      <c r="AG94" s="9"/>
      <c r="AH94" s="88"/>
      <c r="AI94" s="43"/>
      <c r="AJ94" s="41"/>
      <c r="AK94" s="9"/>
      <c r="AL94" s="9"/>
      <c r="AM94" s="88"/>
      <c r="AN94" s="43"/>
    </row>
    <row r="95" spans="1:40" x14ac:dyDescent="0.2">
      <c r="A95" s="84" t="s">
        <v>69</v>
      </c>
      <c r="B95" s="77">
        <v>25692.39</v>
      </c>
      <c r="C95" s="25"/>
      <c r="D95" s="88">
        <v>26000</v>
      </c>
      <c r="E95" s="43"/>
      <c r="F95" s="41"/>
      <c r="G95" s="9"/>
      <c r="H95" s="9"/>
      <c r="I95" s="88"/>
      <c r="J95" s="43"/>
      <c r="K95" s="41"/>
      <c r="L95" s="9"/>
      <c r="M95" s="9"/>
      <c r="N95" s="88"/>
      <c r="O95" s="43"/>
      <c r="P95" s="41"/>
      <c r="Q95" s="9"/>
      <c r="R95" s="9"/>
      <c r="S95" s="88"/>
      <c r="T95" s="43"/>
      <c r="U95" s="41"/>
      <c r="V95" s="9"/>
      <c r="W95" s="9"/>
      <c r="X95" s="88"/>
      <c r="Y95" s="43"/>
      <c r="Z95" s="41"/>
      <c r="AA95" s="9"/>
      <c r="AB95" s="9"/>
      <c r="AC95" s="88"/>
      <c r="AD95" s="43"/>
      <c r="AE95" s="41"/>
      <c r="AF95" s="9"/>
      <c r="AG95" s="9"/>
      <c r="AH95" s="88"/>
      <c r="AI95" s="43"/>
      <c r="AJ95" s="41"/>
      <c r="AK95" s="9"/>
      <c r="AL95" s="9"/>
      <c r="AM95" s="88"/>
      <c r="AN95" s="43"/>
    </row>
    <row r="96" spans="1:40" x14ac:dyDescent="0.2">
      <c r="A96" s="84" t="s">
        <v>70</v>
      </c>
      <c r="B96" s="77"/>
      <c r="C96" s="25"/>
      <c r="D96" s="88"/>
      <c r="E96" s="43"/>
      <c r="F96" s="41"/>
      <c r="G96" s="9"/>
      <c r="H96" s="9"/>
      <c r="I96" s="88"/>
      <c r="J96" s="43"/>
      <c r="K96" s="41"/>
      <c r="L96" s="9"/>
      <c r="M96" s="9"/>
      <c r="N96" s="88"/>
      <c r="O96" s="43"/>
      <c r="P96" s="41"/>
      <c r="Q96" s="9"/>
      <c r="R96" s="9"/>
      <c r="S96" s="88"/>
      <c r="T96" s="43"/>
      <c r="U96" s="41"/>
      <c r="V96" s="9"/>
      <c r="W96" s="9"/>
      <c r="X96" s="88"/>
      <c r="Y96" s="43"/>
      <c r="Z96" s="41"/>
      <c r="AA96" s="9"/>
      <c r="AB96" s="9"/>
      <c r="AC96" s="88"/>
      <c r="AD96" s="43"/>
      <c r="AE96" s="41"/>
      <c r="AF96" s="9"/>
      <c r="AG96" s="9"/>
      <c r="AH96" s="88"/>
      <c r="AI96" s="43"/>
      <c r="AJ96" s="41"/>
      <c r="AK96" s="9"/>
      <c r="AL96" s="9"/>
      <c r="AM96" s="88"/>
      <c r="AN96" s="43"/>
    </row>
    <row r="97" spans="1:40" ht="13.5" thickBot="1" x14ac:dyDescent="0.25">
      <c r="A97" s="86"/>
      <c r="B97" s="87"/>
      <c r="C97" s="48"/>
      <c r="D97" s="89"/>
      <c r="E97" s="44"/>
      <c r="F97" s="48"/>
      <c r="G97" s="17"/>
      <c r="H97" s="17"/>
      <c r="I97" s="89"/>
      <c r="J97" s="44"/>
      <c r="K97" s="48"/>
      <c r="L97" s="17"/>
      <c r="M97" s="17"/>
      <c r="N97" s="89"/>
      <c r="O97" s="44"/>
      <c r="P97" s="48"/>
      <c r="Q97" s="17"/>
      <c r="R97" s="17"/>
      <c r="S97" s="89"/>
      <c r="T97" s="44"/>
      <c r="U97" s="48"/>
      <c r="V97" s="17"/>
      <c r="W97" s="17"/>
      <c r="X97" s="89"/>
      <c r="Y97" s="44"/>
      <c r="Z97" s="48"/>
      <c r="AA97" s="17"/>
      <c r="AB97" s="17"/>
      <c r="AC97" s="89"/>
      <c r="AD97" s="44"/>
      <c r="AE97" s="48"/>
      <c r="AF97" s="17"/>
      <c r="AG97" s="17"/>
      <c r="AH97" s="89"/>
      <c r="AI97" s="44"/>
      <c r="AJ97" s="48"/>
      <c r="AK97" s="17"/>
      <c r="AL97" s="17"/>
      <c r="AM97" s="89"/>
      <c r="AN97" s="44"/>
    </row>
    <row r="98" spans="1:40" ht="14.25" thickTop="1" thickBot="1" x14ac:dyDescent="0.25">
      <c r="A98" s="118" t="s">
        <v>36</v>
      </c>
      <c r="B98" s="39">
        <f>B83-B93</f>
        <v>85815.340000000011</v>
      </c>
      <c r="C98" s="26"/>
      <c r="D98" s="49">
        <f>D83-D93</f>
        <v>36105</v>
      </c>
      <c r="E98" s="50"/>
      <c r="F98" s="26"/>
      <c r="G98" s="49"/>
      <c r="H98" s="49"/>
      <c r="I98" s="49">
        <f>I83-I93</f>
        <v>0</v>
      </c>
      <c r="J98" s="50"/>
      <c r="K98" s="26"/>
      <c r="L98" s="49"/>
      <c r="M98" s="49"/>
      <c r="N98" s="49">
        <f>N83-N93</f>
        <v>0</v>
      </c>
      <c r="O98" s="50"/>
      <c r="P98" s="26"/>
      <c r="Q98" s="49"/>
      <c r="R98" s="49"/>
      <c r="S98" s="49">
        <f>S83-S93</f>
        <v>0</v>
      </c>
      <c r="T98" s="50"/>
      <c r="U98" s="26"/>
      <c r="V98" s="49"/>
      <c r="W98" s="49"/>
      <c r="X98" s="49">
        <f>X83-X93</f>
        <v>0</v>
      </c>
      <c r="Y98" s="50"/>
      <c r="Z98" s="26"/>
      <c r="AA98" s="49"/>
      <c r="AB98" s="49"/>
      <c r="AC98" s="49">
        <f>AC83-AC93</f>
        <v>0</v>
      </c>
      <c r="AD98" s="50"/>
      <c r="AE98" s="26"/>
      <c r="AF98" s="49"/>
      <c r="AG98" s="49"/>
      <c r="AH98" s="49">
        <f>AH83-AH93</f>
        <v>0</v>
      </c>
      <c r="AI98" s="50"/>
      <c r="AJ98" s="26"/>
      <c r="AK98" s="49"/>
      <c r="AL98" s="49"/>
      <c r="AM98" s="49">
        <f>AM83-AM93</f>
        <v>0</v>
      </c>
      <c r="AN98" s="50"/>
    </row>
    <row r="99" spans="1:40" ht="13.5" thickBot="1" x14ac:dyDescent="0.25"/>
    <row r="100" spans="1:40" ht="19.5" customHeight="1" thickBot="1" x14ac:dyDescent="0.25">
      <c r="A100" s="128" t="s">
        <v>5</v>
      </c>
      <c r="B100" s="131">
        <f>B58+B83-B93</f>
        <v>172902.83000000013</v>
      </c>
      <c r="C100" s="130"/>
      <c r="D100" s="131">
        <f>D58+E78+D83-D93</f>
        <v>26649</v>
      </c>
      <c r="E100" s="148"/>
      <c r="F100" s="130"/>
      <c r="G100" s="131"/>
      <c r="H100" s="131"/>
      <c r="I100" s="131">
        <f>+I58+I78+I83-I93</f>
        <v>14439</v>
      </c>
      <c r="J100" s="148"/>
      <c r="K100" s="130"/>
      <c r="L100" s="131"/>
      <c r="M100" s="131"/>
      <c r="N100" s="131">
        <f>+N58+N78+N83-N93</f>
        <v>14439</v>
      </c>
      <c r="O100" s="148"/>
      <c r="P100" s="130"/>
      <c r="Q100" s="131"/>
      <c r="R100" s="131"/>
      <c r="S100" s="131">
        <f>+S58+S78+S83-S93</f>
        <v>14439</v>
      </c>
      <c r="T100" s="148"/>
      <c r="U100" s="130"/>
      <c r="V100" s="131"/>
      <c r="W100" s="131"/>
      <c r="X100" s="131">
        <f>+X58+X78+X83-X93</f>
        <v>14439</v>
      </c>
      <c r="Y100" s="148"/>
      <c r="Z100" s="130"/>
      <c r="AA100" s="131"/>
      <c r="AB100" s="131"/>
      <c r="AC100" s="131">
        <f>+AC58+AC78+AC83-AC93</f>
        <v>14439</v>
      </c>
      <c r="AD100" s="148"/>
      <c r="AE100" s="130"/>
      <c r="AF100" s="131"/>
      <c r="AG100" s="131"/>
      <c r="AH100" s="131">
        <f>+AH58+AH78+AH83-AH93</f>
        <v>14439</v>
      </c>
      <c r="AI100" s="148"/>
      <c r="AJ100" s="130"/>
      <c r="AK100" s="131"/>
      <c r="AL100" s="131"/>
      <c r="AM100" s="131">
        <f>+AM58+AM78+AM83-AM93</f>
        <v>14439</v>
      </c>
      <c r="AN100" s="148"/>
    </row>
    <row r="101" spans="1:40" ht="13.5" thickBot="1" x14ac:dyDescent="0.25"/>
    <row r="102" spans="1:40" s="19" customFormat="1" ht="14.25" thickTop="1" thickBot="1" x14ac:dyDescent="0.25">
      <c r="A102" s="156" t="s">
        <v>6</v>
      </c>
      <c r="B102" s="18" t="str">
        <f>IF(B100&gt;0,"POSITIVO",IF(B100=0,"EQUILIBRIO","NEGATIVO"))</f>
        <v>POSITIVO</v>
      </c>
      <c r="C102" s="18"/>
      <c r="D102" s="18" t="str">
        <f>IF(D100&gt;0,"POSITIVO",IF(D100=0,"EQUILIBRIO","NEGATIVO"))</f>
        <v>POSITIVO</v>
      </c>
      <c r="E102" s="18"/>
      <c r="F102" s="18"/>
      <c r="G102" s="18"/>
      <c r="H102" s="18"/>
      <c r="I102" s="18" t="str">
        <f>IF(I100&gt;0,"POSITIVO",IF(I100=0,"EQUILIBRIO","NEGATIVO"))</f>
        <v>POSITIVO</v>
      </c>
      <c r="J102" s="18"/>
      <c r="K102" s="18"/>
      <c r="L102" s="18"/>
      <c r="M102" s="18"/>
      <c r="N102" s="18" t="str">
        <f>IF(N100&gt;0,"POSITIVO",IF(N100=0,"EQUILIBRIO","NEGATIVO"))</f>
        <v>POSITIVO</v>
      </c>
      <c r="O102" s="18"/>
      <c r="P102" s="18"/>
      <c r="Q102" s="18"/>
      <c r="R102" s="18"/>
      <c r="S102" s="18" t="str">
        <f>IF(S100&gt;0,"POSITIVO",IF(S100=0,"EQUILIBRIO","NEGATIVO"))</f>
        <v>POSITIVO</v>
      </c>
      <c r="T102" s="18"/>
      <c r="U102" s="18"/>
      <c r="V102" s="18"/>
      <c r="W102" s="18"/>
      <c r="X102" s="18" t="str">
        <f>IF(X100&gt;0,"POSITIVO",IF(X100=0,"EQUILIBRIO","NEGATIVO"))</f>
        <v>POSITIVO</v>
      </c>
      <c r="Y102" s="18"/>
      <c r="Z102" s="18"/>
      <c r="AA102" s="18"/>
      <c r="AB102" s="18"/>
      <c r="AC102" s="18" t="str">
        <f>IF(AC100&gt;0,"POSITIVO",IF(AC100=0,"EQUILIBRIO","NEGATIVO"))</f>
        <v>POSITIVO</v>
      </c>
      <c r="AD102" s="18"/>
      <c r="AE102" s="18"/>
      <c r="AF102" s="18"/>
      <c r="AG102" s="18"/>
      <c r="AH102" s="18" t="str">
        <f>IF(AH100&gt;0,"POSITIVO",IF(AH100=0,"EQUILIBRIO","NEGATIVO"))</f>
        <v>POSITIVO</v>
      </c>
      <c r="AI102" s="18"/>
      <c r="AJ102" s="18"/>
      <c r="AK102" s="18"/>
      <c r="AL102" s="18"/>
      <c r="AM102" s="18" t="str">
        <f>IF(AM100&gt;0,"POSITIVO",IF(AM100=0,"EQUILIBRIO","NEGATIVO"))</f>
        <v>POSITIVO</v>
      </c>
      <c r="AN102" s="18"/>
    </row>
    <row r="103" spans="1:40" ht="13.5" thickTop="1" x14ac:dyDescent="0.2"/>
  </sheetData>
  <sheetProtection algorithmName="SHA-512" hashValue="2YcxVS0ZtJLbucvk4opbgBaYKEwAVGn668YTnbsM0ChFcJ2NUTu5ZIcEmuZPsnq4rBe9Sye8X+PFu0c5G1VJCw==" saltValue="ipkwUojVtRG9g+/9ECV3jw==" spinCount="100000" sheet="1" objects="1" scenarios="1"/>
  <mergeCells count="36">
    <mergeCell ref="AJ4:AN4"/>
    <mergeCell ref="AJ20:AN20"/>
    <mergeCell ref="AJ61:AN61"/>
    <mergeCell ref="AJ81:AN81"/>
    <mergeCell ref="U81:Y81"/>
    <mergeCell ref="Z4:AD4"/>
    <mergeCell ref="Z20:AD20"/>
    <mergeCell ref="Z61:AD61"/>
    <mergeCell ref="Z81:AD81"/>
    <mergeCell ref="AE4:AI4"/>
    <mergeCell ref="AE20:AI20"/>
    <mergeCell ref="AE61:AI61"/>
    <mergeCell ref="AE81:AI81"/>
    <mergeCell ref="K4:O4"/>
    <mergeCell ref="K20:O20"/>
    <mergeCell ref="K61:O61"/>
    <mergeCell ref="K81:O81"/>
    <mergeCell ref="P81:T81"/>
    <mergeCell ref="P4:T4"/>
    <mergeCell ref="P20:T20"/>
    <mergeCell ref="P61:T61"/>
    <mergeCell ref="F20:J20"/>
    <mergeCell ref="F61:J61"/>
    <mergeCell ref="B61:B62"/>
    <mergeCell ref="C61:E61"/>
    <mergeCell ref="U4:Y4"/>
    <mergeCell ref="B81:B82"/>
    <mergeCell ref="F81:J81"/>
    <mergeCell ref="B4:B5"/>
    <mergeCell ref="C4:E4"/>
    <mergeCell ref="F4:J4"/>
    <mergeCell ref="C81:E81"/>
    <mergeCell ref="U20:Y20"/>
    <mergeCell ref="U61:Y61"/>
    <mergeCell ref="B20:B21"/>
    <mergeCell ref="C20:E20"/>
  </mergeCells>
  <phoneticPr fontId="0" type="noConversion"/>
  <conditionalFormatting sqref="B58:J58 B100:J100">
    <cfRule type="cellIs" dxfId="12" priority="13" stopIfTrue="1" operator="lessThan">
      <formula>0</formula>
    </cfRule>
  </conditionalFormatting>
  <conditionalFormatting sqref="K100:M100 K58:O58 O100">
    <cfRule type="cellIs" dxfId="11" priority="12" stopIfTrue="1" operator="lessThan">
      <formula>0</formula>
    </cfRule>
  </conditionalFormatting>
  <conditionalFormatting sqref="P100:R100 P58:T58 T100">
    <cfRule type="cellIs" dxfId="10" priority="11" stopIfTrue="1" operator="lessThan">
      <formula>0</formula>
    </cfRule>
  </conditionalFormatting>
  <conditionalFormatting sqref="U100:W100 U58:Y58 Y100">
    <cfRule type="cellIs" dxfId="9" priority="10" stopIfTrue="1" operator="lessThan">
      <formula>0</formula>
    </cfRule>
  </conditionalFormatting>
  <conditionalFormatting sqref="Z100:AB100 Z58:AD58 AD100">
    <cfRule type="cellIs" dxfId="8" priority="9" stopIfTrue="1" operator="lessThan">
      <formula>0</formula>
    </cfRule>
  </conditionalFormatting>
  <conditionalFormatting sqref="AE100:AG100 AE58:AI58 AI100">
    <cfRule type="cellIs" dxfId="7" priority="8" stopIfTrue="1" operator="lessThan">
      <formula>0</formula>
    </cfRule>
  </conditionalFormatting>
  <conditionalFormatting sqref="AJ100:AL100 AJ58:AN58 AN100">
    <cfRule type="cellIs" dxfId="6" priority="7" stopIfTrue="1" operator="lessThan">
      <formula>0</formula>
    </cfRule>
  </conditionalFormatting>
  <conditionalFormatting sqref="N100">
    <cfRule type="cellIs" dxfId="5" priority="6" stopIfTrue="1" operator="lessThan">
      <formula>0</formula>
    </cfRule>
  </conditionalFormatting>
  <conditionalFormatting sqref="S100">
    <cfRule type="cellIs" dxfId="4" priority="5" stopIfTrue="1" operator="lessThan">
      <formula>0</formula>
    </cfRule>
  </conditionalFormatting>
  <conditionalFormatting sqref="X100">
    <cfRule type="cellIs" dxfId="3" priority="4" stopIfTrue="1" operator="lessThan">
      <formula>0</formula>
    </cfRule>
  </conditionalFormatting>
  <conditionalFormatting sqref="AC100">
    <cfRule type="cellIs" dxfId="2" priority="3" stopIfTrue="1" operator="lessThan">
      <formula>0</formula>
    </cfRule>
  </conditionalFormatting>
  <conditionalFormatting sqref="AH100">
    <cfRule type="cellIs" dxfId="1" priority="2" stopIfTrue="1" operator="lessThan">
      <formula>0</formula>
    </cfRule>
  </conditionalFormatting>
  <conditionalFormatting sqref="AM100">
    <cfRule type="cellIs" dxfId="0" priority="1" stopIfTrue="1" operator="lessThan">
      <formula>0</formula>
    </cfRule>
  </conditionalFormatting>
  <pageMargins left="0.31" right="0.31496062992125984" top="0.19685039370078741" bottom="0.23622047244094491" header="0.11811023622047245" footer="0.19685039370078741"/>
  <pageSetup paperSize="9" scale="2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4" sqref="A3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Foglio3</vt:lpstr>
      <vt:lpstr>Foglio1!Area_stampa</vt:lpstr>
    </vt:vector>
  </TitlesOfParts>
  <Company>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Maria Gulian</cp:lastModifiedBy>
  <cp:lastPrinted>2020-05-11T16:49:11Z</cp:lastPrinted>
  <dcterms:created xsi:type="dcterms:W3CDTF">2008-03-14T07:07:09Z</dcterms:created>
  <dcterms:modified xsi:type="dcterms:W3CDTF">2020-05-28T16:48:47Z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